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fa\Commun\ForetGruyere\FG_Evenements\FG_Mise_bois\Mise_2024\Liste des bois\"/>
    </mc:Choice>
  </mc:AlternateContent>
  <xr:revisionPtr revIDLastSave="0" documentId="13_ncr:1_{1496DAAA-42C7-4FF1-82C7-225A6F461C7A}" xr6:coauthVersionLast="47" xr6:coauthVersionMax="47" xr10:uidLastSave="{00000000-0000-0000-0000-000000000000}"/>
  <bookViews>
    <workbookView xWindow="-120" yWindow="-120" windowWidth="29040" windowHeight="15720" xr2:uid="{10D63C2B-46F0-4C52-A707-3719114FDD9C}"/>
  </bookViews>
  <sheets>
    <sheet name="Feuil1" sheetId="1" r:id="rId1"/>
  </sheets>
  <definedNames>
    <definedName name="DonnéesExternes_2" localSheetId="0" hidden="1">Feuil1!$B$5:$N$159</definedName>
    <definedName name="Print_Titles" localSheetId="0">Feuil1!$5:$5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9" i="1" l="1"/>
  <c r="Q151" i="1" s="1"/>
  <c r="M149" i="1"/>
  <c r="Q139" i="1" s="1"/>
  <c r="M136" i="1"/>
  <c r="Q119" i="1" s="1"/>
  <c r="M118" i="1"/>
  <c r="Q108" i="1" s="1"/>
  <c r="M105" i="1"/>
  <c r="Q97" i="1" s="1"/>
  <c r="M95" i="1"/>
  <c r="Q88" i="1" s="1"/>
  <c r="M86" i="1"/>
  <c r="Q77" i="1" s="1"/>
  <c r="M74" i="1"/>
  <c r="Q60" i="1" s="1"/>
  <c r="M58" i="1"/>
  <c r="Q42" i="1" s="1"/>
  <c r="M40" i="1"/>
  <c r="Q30" i="1" s="1"/>
  <c r="M28" i="1"/>
  <c r="Q21" i="1" s="1"/>
  <c r="M18" i="1"/>
  <c r="M162" i="1" l="1"/>
  <c r="Q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E3C6546-6E2D-4914-A839-F4D82F5F7C37}" keepAlive="1" name="Requête - Export_Lots" description="Connexion à la requête « Export_Lots » dans le classeur." type="5" refreshedVersion="8" background="1" saveData="1">
    <dbPr connection="Provider=Microsoft.Mashup.OleDb.1;Data Source=$Workbook$;Location=Export_Lots;Extended Properties=&quot;&quot;" command="SELECT * FROM [Export_Lots]"/>
  </connection>
</connections>
</file>

<file path=xl/sharedStrings.xml><?xml version="1.0" encoding="utf-8"?>
<sst xmlns="http://schemas.openxmlformats.org/spreadsheetml/2006/main" count="511" uniqueCount="88">
  <si>
    <t>Toutes les cellules sont vérouillées, exceptées les cellules pour recevoir les prix offerts, le nom et l'adresse. Le tri via les filtres reste possible.</t>
  </si>
  <si>
    <t>Tous les prix sont indiqués hors taxes.
Tout acheteur s'engage à respecter le règlement. Il est disponible sur www.foretgruyere.ch</t>
  </si>
  <si>
    <t>N° ForêtGruyère</t>
  </si>
  <si>
    <t>Propriétaire / Fournisseur</t>
  </si>
  <si>
    <t>N° plaqu. Fourn.</t>
  </si>
  <si>
    <t>Essence</t>
  </si>
  <si>
    <t>Mesure du diamètre</t>
  </si>
  <si>
    <t>Diam. (cm)</t>
  </si>
  <si>
    <t>Long. sans  la sur- mesure (m)</t>
  </si>
  <si>
    <t>Vol. (m3)</t>
  </si>
  <si>
    <t>Déduc. écorce (%)</t>
  </si>
  <si>
    <t>Vol. sous-écorce (m3)</t>
  </si>
  <si>
    <t>Vol. net (m3)</t>
  </si>
  <si>
    <t>Remarques</t>
  </si>
  <si>
    <t>Type d'enchère</t>
  </si>
  <si>
    <t>Prix offert (CHF/m3)</t>
  </si>
  <si>
    <t xml:space="preserve">Valeur lot (CHF) </t>
  </si>
  <si>
    <t>Lot N° 1</t>
  </si>
  <si>
    <t>Comex Chassot</t>
  </si>
  <si>
    <t>Epicéa</t>
  </si>
  <si>
    <t>sur écorce</t>
  </si>
  <si>
    <t>CHF/m3</t>
  </si>
  <si>
    <t>Volume lot n° 1</t>
  </si>
  <si>
    <t>Lot N° 2</t>
  </si>
  <si>
    <t>UGFM</t>
  </si>
  <si>
    <t>Volume lot n° 2</t>
  </si>
  <si>
    <t>Lot N° 3</t>
  </si>
  <si>
    <t>Volume lot n° 3</t>
  </si>
  <si>
    <t>Lot N° 4</t>
  </si>
  <si>
    <t>GFBJ</t>
  </si>
  <si>
    <t>Thuya géant</t>
  </si>
  <si>
    <t>Volume lot n° 4</t>
  </si>
  <si>
    <t>Lot N° 5</t>
  </si>
  <si>
    <t>Volume lot n° 5</t>
  </si>
  <si>
    <t>Lot N° 6</t>
  </si>
  <si>
    <t>Volume lot n° 6</t>
  </si>
  <si>
    <t>Lot N° 7</t>
  </si>
  <si>
    <t>Mélèze</t>
  </si>
  <si>
    <t>Privé</t>
  </si>
  <si>
    <t>CFJJ</t>
  </si>
  <si>
    <t>Volume lot n° 7</t>
  </si>
  <si>
    <t>Lot N°8</t>
  </si>
  <si>
    <t>Krebs Franz</t>
  </si>
  <si>
    <t>Frêne</t>
  </si>
  <si>
    <t>CFBG</t>
  </si>
  <si>
    <t>CFM 3.44</t>
  </si>
  <si>
    <t>CFGF</t>
  </si>
  <si>
    <t>CFHL</t>
  </si>
  <si>
    <t>Volume lot n° 8</t>
  </si>
  <si>
    <t>Lot N°9</t>
  </si>
  <si>
    <t>Ecoffey Paul</t>
  </si>
  <si>
    <t>CFM 3.41</t>
  </si>
  <si>
    <t>CFBV</t>
  </si>
  <si>
    <t>Volume lot n° 9</t>
  </si>
  <si>
    <t>Lot N°10</t>
  </si>
  <si>
    <t>CFM 3.43</t>
  </si>
  <si>
    <t>Charrière Arsène</t>
  </si>
  <si>
    <t>Volume lot n° 10</t>
  </si>
  <si>
    <t>Lot N°11</t>
  </si>
  <si>
    <t>Volume lot n° 11</t>
  </si>
  <si>
    <t>Lot N°12</t>
  </si>
  <si>
    <t>Dupasquier Fabien</t>
  </si>
  <si>
    <t>Volume lot n° 12</t>
  </si>
  <si>
    <t>Nom :</t>
  </si>
  <si>
    <t>Adresse :</t>
  </si>
  <si>
    <t>Date et signature :</t>
  </si>
  <si>
    <t>=</t>
  </si>
  <si>
    <t>Corp. Forest. Jogne-Javroz, Val-de-Charmey- Crésuz- Châtel s/ Montsalvens</t>
  </si>
  <si>
    <t>Groupement forestier Broye-Jorat</t>
  </si>
  <si>
    <t>Corporation forestière Moléson, Haut-Intyamon</t>
  </si>
  <si>
    <t>Corporation forestière Moléson, Bulle - Bouleyres</t>
  </si>
  <si>
    <t>GFBV</t>
  </si>
  <si>
    <t>Groupement forestier Broye-Vully</t>
  </si>
  <si>
    <t>Corporation forestière Glâne-Farzin</t>
  </si>
  <si>
    <t>Unité de gestion forestière Les Merlas, Bas-Intyamon- Grandvillard</t>
  </si>
  <si>
    <t>Corporation forestière du Haut Lac</t>
  </si>
  <si>
    <t>TFS</t>
  </si>
  <si>
    <t>Triage forestier de la Sionge, Vuadens- Vaulruz- Sâles</t>
  </si>
  <si>
    <t>Corporation forestière Moléson, Gruyères- Le Pâquier- Morlon-Broc-Botterens</t>
  </si>
  <si>
    <t>Corporation forestière Basse-Veveyse</t>
  </si>
  <si>
    <t>Comm. de Gibloux</t>
  </si>
  <si>
    <t>1050 m, NW</t>
  </si>
  <si>
    <t>Déduc. Vol. vendeur (% du vol.)</t>
  </si>
  <si>
    <t>1250 m, nord</t>
  </si>
  <si>
    <r>
      <t>CHF/m</t>
    </r>
    <r>
      <rPr>
        <b/>
        <vertAlign val="superscript"/>
        <sz val="10"/>
        <color rgb="FF000000"/>
        <rFont val="Calibri"/>
        <family val="2"/>
      </rPr>
      <t>3</t>
    </r>
  </si>
  <si>
    <t>Total lots</t>
  </si>
  <si>
    <t>Merci de n'insérer que des chiffres dans "Prix offert"</t>
  </si>
  <si>
    <t>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</si>
</sst>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00000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</font>
    <font>
      <sz val="10"/>
      <color rgb="FFFFFF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FFFFFF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548235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E2EFDA"/>
        <bgColor rgb="FFE2EFDA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E2EFDA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theme="1"/>
      </left>
      <right style="thin">
        <color rgb="FF000000"/>
      </right>
      <top style="medium">
        <color theme="1"/>
      </top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medium">
        <color theme="1"/>
      </top>
      <bottom style="medium">
        <color theme="1"/>
      </bottom>
      <diagonal/>
    </border>
    <border>
      <left style="thin">
        <color rgb="FF000000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top"/>
    </xf>
    <xf numFmtId="0" fontId="3" fillId="0" borderId="0" xfId="0" applyFont="1"/>
    <xf numFmtId="0" fontId="7" fillId="0" borderId="0" xfId="0" applyFont="1"/>
    <xf numFmtId="0" fontId="4" fillId="0" borderId="0" xfId="0" applyFont="1" applyAlignment="1">
      <alignment wrapText="1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4" fillId="0" borderId="1" xfId="0" applyFont="1" applyBorder="1" applyAlignment="1" applyProtection="1">
      <alignment wrapText="1"/>
      <protection locked="0"/>
    </xf>
    <xf numFmtId="0" fontId="4" fillId="0" borderId="6" xfId="0" applyFont="1" applyBorder="1" applyProtection="1">
      <protection locked="0"/>
    </xf>
    <xf numFmtId="3" fontId="12" fillId="0" borderId="6" xfId="0" applyNumberFormat="1" applyFont="1" applyBorder="1" applyProtection="1">
      <protection locked="0"/>
    </xf>
    <xf numFmtId="4" fontId="12" fillId="0" borderId="6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8" fillId="0" borderId="6" xfId="0" applyFont="1" applyBorder="1" applyProtection="1">
      <protection locked="0"/>
    </xf>
    <xf numFmtId="4" fontId="8" fillId="0" borderId="6" xfId="0" applyNumberFormat="1" applyFont="1" applyBorder="1" applyProtection="1">
      <protection locked="0"/>
    </xf>
    <xf numFmtId="0" fontId="4" fillId="4" borderId="6" xfId="0" applyFont="1" applyFill="1" applyBorder="1" applyProtection="1">
      <protection locked="0"/>
    </xf>
    <xf numFmtId="3" fontId="12" fillId="4" borderId="6" xfId="0" applyNumberFormat="1" applyFont="1" applyFill="1" applyBorder="1" applyProtection="1">
      <protection locked="0"/>
    </xf>
    <xf numFmtId="4" fontId="12" fillId="4" borderId="6" xfId="0" applyNumberFormat="1" applyFont="1" applyFill="1" applyBorder="1" applyProtection="1">
      <protection locked="0"/>
    </xf>
    <xf numFmtId="4" fontId="4" fillId="4" borderId="6" xfId="0" applyNumberFormat="1" applyFont="1" applyFill="1" applyBorder="1" applyProtection="1">
      <protection locked="0"/>
    </xf>
    <xf numFmtId="0" fontId="8" fillId="4" borderId="6" xfId="0" applyFont="1" applyFill="1" applyBorder="1" applyProtection="1">
      <protection locked="0"/>
    </xf>
    <xf numFmtId="4" fontId="8" fillId="4" borderId="6" xfId="0" applyNumberFormat="1" applyFont="1" applyFill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4" borderId="10" xfId="0" applyFont="1" applyFill="1" applyBorder="1" applyProtection="1">
      <protection locked="0"/>
    </xf>
    <xf numFmtId="3" fontId="12" fillId="4" borderId="10" xfId="0" applyNumberFormat="1" applyFont="1" applyFill="1" applyBorder="1" applyProtection="1">
      <protection locked="0"/>
    </xf>
    <xf numFmtId="4" fontId="12" fillId="4" borderId="10" xfId="0" applyNumberFormat="1" applyFont="1" applyFill="1" applyBorder="1" applyProtection="1">
      <protection locked="0"/>
    </xf>
    <xf numFmtId="4" fontId="4" fillId="4" borderId="10" xfId="0" applyNumberFormat="1" applyFont="1" applyFill="1" applyBorder="1" applyProtection="1">
      <protection locked="0"/>
    </xf>
    <xf numFmtId="4" fontId="8" fillId="4" borderId="10" xfId="0" applyNumberFormat="1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0" fontId="4" fillId="4" borderId="11" xfId="0" applyFont="1" applyFill="1" applyBorder="1" applyProtection="1">
      <protection locked="0"/>
    </xf>
    <xf numFmtId="0" fontId="8" fillId="5" borderId="0" xfId="0" applyFont="1" applyFill="1" applyAlignment="1">
      <alignment horizontal="center" vertical="center" wrapText="1"/>
    </xf>
    <xf numFmtId="0" fontId="4" fillId="5" borderId="0" xfId="0" applyFont="1" applyFill="1"/>
    <xf numFmtId="3" fontId="12" fillId="5" borderId="0" xfId="0" applyNumberFormat="1" applyFont="1" applyFill="1"/>
    <xf numFmtId="4" fontId="12" fillId="5" borderId="0" xfId="0" applyNumberFormat="1" applyFont="1" applyFill="1"/>
    <xf numFmtId="4" fontId="4" fillId="5" borderId="0" xfId="0" applyNumberFormat="1" applyFont="1" applyFill="1"/>
    <xf numFmtId="0" fontId="8" fillId="5" borderId="0" xfId="0" applyFont="1" applyFill="1"/>
    <xf numFmtId="4" fontId="8" fillId="5" borderId="0" xfId="0" applyNumberFormat="1" applyFont="1" applyFill="1"/>
    <xf numFmtId="0" fontId="4" fillId="5" borderId="0" xfId="0" applyFont="1" applyFill="1" applyProtection="1">
      <protection locked="0"/>
    </xf>
    <xf numFmtId="0" fontId="8" fillId="5" borderId="0" xfId="0" applyFont="1" applyFill="1" applyAlignment="1">
      <alignment horizontal="center" vertical="center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0" borderId="3" xfId="0" applyFont="1" applyBorder="1"/>
    <xf numFmtId="3" fontId="12" fillId="0" borderId="3" xfId="0" applyNumberFormat="1" applyFont="1" applyBorder="1"/>
    <xf numFmtId="4" fontId="12" fillId="0" borderId="3" xfId="0" applyNumberFormat="1" applyFont="1" applyBorder="1"/>
    <xf numFmtId="4" fontId="4" fillId="0" borderId="3" xfId="0" applyNumberFormat="1" applyFont="1" applyBorder="1"/>
    <xf numFmtId="0" fontId="8" fillId="0" borderId="3" xfId="0" applyFont="1" applyBorder="1"/>
    <xf numFmtId="4" fontId="8" fillId="0" borderId="3" xfId="0" applyNumberFormat="1" applyFont="1" applyBorder="1"/>
    <xf numFmtId="0" fontId="5" fillId="0" borderId="15" xfId="0" applyFont="1" applyBorder="1"/>
    <xf numFmtId="0" fontId="4" fillId="0" borderId="6" xfId="0" applyFont="1" applyBorder="1"/>
    <xf numFmtId="0" fontId="4" fillId="4" borderId="6" xfId="0" applyFont="1" applyFill="1" applyBorder="1"/>
    <xf numFmtId="3" fontId="12" fillId="4" borderId="6" xfId="0" applyNumberFormat="1" applyFont="1" applyFill="1" applyBorder="1"/>
    <xf numFmtId="4" fontId="12" fillId="4" borderId="6" xfId="0" applyNumberFormat="1" applyFont="1" applyFill="1" applyBorder="1"/>
    <xf numFmtId="4" fontId="4" fillId="4" borderId="6" xfId="0" applyNumberFormat="1" applyFont="1" applyFill="1" applyBorder="1"/>
    <xf numFmtId="0" fontId="8" fillId="4" borderId="6" xfId="0" applyFont="1" applyFill="1" applyBorder="1"/>
    <xf numFmtId="4" fontId="8" fillId="4" borderId="6" xfId="0" applyNumberFormat="1" applyFont="1" applyFill="1" applyBorder="1"/>
    <xf numFmtId="3" fontId="12" fillId="0" borderId="6" xfId="0" applyNumberFormat="1" applyFont="1" applyBorder="1"/>
    <xf numFmtId="4" fontId="12" fillId="0" borderId="6" xfId="0" applyNumberFormat="1" applyFont="1" applyBorder="1"/>
    <xf numFmtId="4" fontId="4" fillId="0" borderId="6" xfId="0" applyNumberFormat="1" applyFont="1" applyBorder="1"/>
    <xf numFmtId="0" fontId="8" fillId="0" borderId="6" xfId="0" applyFont="1" applyBorder="1"/>
    <xf numFmtId="4" fontId="8" fillId="0" borderId="6" xfId="0" applyNumberFormat="1" applyFont="1" applyBorder="1"/>
    <xf numFmtId="0" fontId="4" fillId="0" borderId="10" xfId="0" applyFont="1" applyBorder="1"/>
    <xf numFmtId="0" fontId="4" fillId="4" borderId="10" xfId="0" applyFont="1" applyFill="1" applyBorder="1"/>
    <xf numFmtId="3" fontId="12" fillId="4" borderId="10" xfId="0" applyNumberFormat="1" applyFont="1" applyFill="1" applyBorder="1"/>
    <xf numFmtId="4" fontId="12" fillId="4" borderId="10" xfId="0" applyNumberFormat="1" applyFont="1" applyFill="1" applyBorder="1"/>
    <xf numFmtId="4" fontId="4" fillId="4" borderId="10" xfId="0" applyNumberFormat="1" applyFont="1" applyFill="1" applyBorder="1"/>
    <xf numFmtId="4" fontId="8" fillId="4" borderId="10" xfId="0" applyNumberFormat="1" applyFont="1" applyFill="1" applyBorder="1"/>
    <xf numFmtId="0" fontId="8" fillId="4" borderId="10" xfId="0" applyFont="1" applyFill="1" applyBorder="1"/>
    <xf numFmtId="0" fontId="4" fillId="4" borderId="11" xfId="0" applyFont="1" applyFill="1" applyBorder="1"/>
    <xf numFmtId="0" fontId="4" fillId="6" borderId="0" xfId="0" applyFont="1" applyFill="1"/>
    <xf numFmtId="3" fontId="12" fillId="6" borderId="0" xfId="0" applyNumberFormat="1" applyFont="1" applyFill="1"/>
    <xf numFmtId="4" fontId="12" fillId="6" borderId="0" xfId="0" applyNumberFormat="1" applyFont="1" applyFill="1"/>
    <xf numFmtId="4" fontId="4" fillId="6" borderId="0" xfId="0" applyNumberFormat="1" applyFont="1" applyFill="1"/>
    <xf numFmtId="0" fontId="8" fillId="6" borderId="0" xfId="0" applyFont="1" applyFill="1"/>
    <xf numFmtId="4" fontId="8" fillId="6" borderId="0" xfId="0" applyNumberFormat="1" applyFont="1" applyFill="1"/>
    <xf numFmtId="3" fontId="12" fillId="0" borderId="10" xfId="0" applyNumberFormat="1" applyFont="1" applyBorder="1"/>
    <xf numFmtId="4" fontId="12" fillId="0" borderId="10" xfId="0" applyNumberFormat="1" applyFont="1" applyBorder="1"/>
    <xf numFmtId="4" fontId="4" fillId="0" borderId="10" xfId="0" applyNumberFormat="1" applyFont="1" applyBorder="1"/>
    <xf numFmtId="4" fontId="8" fillId="0" borderId="10" xfId="0" applyNumberFormat="1" applyFont="1" applyBorder="1"/>
    <xf numFmtId="0" fontId="8" fillId="0" borderId="10" xfId="0" applyFont="1" applyBorder="1"/>
    <xf numFmtId="0" fontId="4" fillId="0" borderId="11" xfId="0" applyFont="1" applyBorder="1"/>
    <xf numFmtId="0" fontId="4" fillId="4" borderId="3" xfId="0" applyFont="1" applyFill="1" applyBorder="1"/>
    <xf numFmtId="3" fontId="12" fillId="4" borderId="3" xfId="0" applyNumberFormat="1" applyFont="1" applyFill="1" applyBorder="1"/>
    <xf numFmtId="4" fontId="12" fillId="4" borderId="3" xfId="0" applyNumberFormat="1" applyFont="1" applyFill="1" applyBorder="1"/>
    <xf numFmtId="4" fontId="4" fillId="4" borderId="3" xfId="0" applyNumberFormat="1" applyFont="1" applyFill="1" applyBorder="1"/>
    <xf numFmtId="0" fontId="8" fillId="4" borderId="3" xfId="0" applyFont="1" applyFill="1" applyBorder="1"/>
    <xf numFmtId="4" fontId="8" fillId="4" borderId="3" xfId="0" applyNumberFormat="1" applyFont="1" applyFill="1" applyBorder="1"/>
    <xf numFmtId="0" fontId="8" fillId="0" borderId="0" xfId="0" applyFont="1" applyAlignment="1">
      <alignment horizontal="center" vertical="center" wrapText="1"/>
    </xf>
    <xf numFmtId="3" fontId="12" fillId="0" borderId="0" xfId="0" applyNumberFormat="1" applyFont="1"/>
    <xf numFmtId="4" fontId="12" fillId="0" borderId="0" xfId="0" applyNumberFormat="1" applyFont="1"/>
    <xf numFmtId="4" fontId="4" fillId="0" borderId="0" xfId="0" applyNumberFormat="1" applyFont="1"/>
    <xf numFmtId="0" fontId="8" fillId="0" borderId="0" xfId="0" applyFont="1"/>
    <xf numFmtId="4" fontId="8" fillId="0" borderId="0" xfId="0" applyNumberFormat="1" applyFont="1"/>
    <xf numFmtId="0" fontId="4" fillId="0" borderId="0" xfId="0" applyFont="1" applyProtection="1">
      <protection locked="0"/>
    </xf>
    <xf numFmtId="0" fontId="8" fillId="0" borderId="13" xfId="0" applyFont="1" applyBorder="1"/>
    <xf numFmtId="2" fontId="8" fillId="0" borderId="14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Protection="1">
      <protection locked="0"/>
    </xf>
    <xf numFmtId="3" fontId="12" fillId="0" borderId="17" xfId="0" applyNumberFormat="1" applyFont="1" applyBorder="1" applyProtection="1">
      <protection locked="0"/>
    </xf>
    <xf numFmtId="4" fontId="12" fillId="0" borderId="17" xfId="0" applyNumberFormat="1" applyFont="1" applyBorder="1" applyProtection="1">
      <protection locked="0"/>
    </xf>
    <xf numFmtId="4" fontId="4" fillId="0" borderId="17" xfId="0" applyNumberFormat="1" applyFont="1" applyBorder="1" applyProtection="1">
      <protection locked="0"/>
    </xf>
    <xf numFmtId="0" fontId="8" fillId="0" borderId="17" xfId="0" applyFont="1" applyBorder="1" applyProtection="1">
      <protection locked="0"/>
    </xf>
    <xf numFmtId="4" fontId="8" fillId="0" borderId="17" xfId="0" applyNumberFormat="1" applyFont="1" applyBorder="1" applyProtection="1"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vertical="top" wrapText="1"/>
    </xf>
    <xf numFmtId="0" fontId="9" fillId="2" borderId="20" xfId="0" applyFont="1" applyFill="1" applyBorder="1" applyAlignment="1">
      <alignment vertical="top" wrapText="1"/>
    </xf>
    <xf numFmtId="0" fontId="9" fillId="2" borderId="20" xfId="0" applyFont="1" applyFill="1" applyBorder="1" applyAlignment="1">
      <alignment horizontal="center" vertical="top" wrapText="1"/>
    </xf>
    <xf numFmtId="2" fontId="9" fillId="2" borderId="20" xfId="0" applyNumberFormat="1" applyFont="1" applyFill="1" applyBorder="1" applyAlignment="1">
      <alignment horizontal="center" vertical="top" wrapText="1"/>
    </xf>
    <xf numFmtId="0" fontId="10" fillId="2" borderId="20" xfId="0" applyFont="1" applyFill="1" applyBorder="1" applyAlignment="1">
      <alignment horizontal="center" vertical="top" wrapText="1"/>
    </xf>
    <xf numFmtId="0" fontId="11" fillId="3" borderId="20" xfId="0" applyFont="1" applyFill="1" applyBorder="1" applyAlignment="1">
      <alignment horizontal="center" vertical="top" wrapText="1"/>
    </xf>
    <xf numFmtId="0" fontId="11" fillId="3" borderId="21" xfId="0" applyFont="1" applyFill="1" applyBorder="1" applyAlignment="1">
      <alignment horizontal="center" vertical="top" wrapText="1"/>
    </xf>
    <xf numFmtId="0" fontId="15" fillId="0" borderId="0" xfId="0" applyFont="1"/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2" fontId="14" fillId="0" borderId="18" xfId="0" applyNumberFormat="1" applyFont="1" applyBorder="1" applyAlignment="1" applyProtection="1">
      <alignment horizontal="center" vertical="center"/>
      <protection locked="0"/>
    </xf>
    <xf numFmtId="2" fontId="14" fillId="0" borderId="8" xfId="0" applyNumberFormat="1" applyFont="1" applyBorder="1" applyAlignment="1" applyProtection="1">
      <alignment horizontal="center" vertical="center"/>
      <protection locked="0"/>
    </xf>
    <xf numFmtId="2" fontId="14" fillId="0" borderId="12" xfId="0" applyNumberFormat="1" applyFont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2" fontId="14" fillId="0" borderId="4" xfId="0" applyNumberFormat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E2EFDA"/>
          <bgColor rgb="FFE2EFDA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rgb="FFA9D08E"/>
        </top>
        <bottom style="thin">
          <color rgb="FFA9D08E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4" formatCode="#,##0.00"/>
      <fill>
        <patternFill patternType="solid">
          <fgColor rgb="FFE2EFDA"/>
          <bgColor rgb="FFE2EFDA"/>
        </patternFill>
      </fill>
      <border diagonalUp="0" diagonalDown="0" outline="0">
        <left/>
        <right style="thin">
          <color auto="1"/>
        </right>
        <top style="thin">
          <color rgb="FFA9D08E"/>
        </top>
        <bottom style="thin">
          <color rgb="FFA9D08E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E2EFDA"/>
          <bgColor rgb="FFE2EFDA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rgb="FFA9D08E"/>
        </top>
        <bottom style="thin">
          <color rgb="FFA9D08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4" formatCode="#,##0.00"/>
      <fill>
        <patternFill patternType="solid">
          <fgColor rgb="FFE2EFDA"/>
          <bgColor rgb="FFE2EFDA"/>
        </patternFill>
      </fill>
      <border diagonalUp="0" diagonalDown="0" outline="0">
        <left style="thin">
          <color auto="1"/>
        </left>
        <right/>
        <top style="thin">
          <color rgb="FFA9D08E"/>
        </top>
        <bottom style="thin">
          <color rgb="FFA9D08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4" formatCode="#,##0.00"/>
      <fill>
        <patternFill patternType="solid">
          <fgColor rgb="FFE2EFDA"/>
          <bgColor rgb="FFE2EFDA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rgb="FFA9D08E"/>
        </top>
        <bottom style="thin">
          <color rgb="FFA9D08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4" formatCode="#,##0.00"/>
      <fill>
        <patternFill patternType="solid">
          <fgColor rgb="FFE2EFDA"/>
          <bgColor rgb="FFE2EFDA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rgb="FFA9D08E"/>
        </top>
        <bottom style="thin">
          <color rgb="FFA9D08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  <fill>
        <patternFill patternType="solid">
          <fgColor rgb="FFE2EFDA"/>
          <bgColor rgb="FFE2EFDA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rgb="FFA9D08E"/>
        </top>
        <bottom style="thin">
          <color rgb="FFA9D08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E2EFDA"/>
          <bgColor rgb="FFE2EFDA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rgb="FFA9D08E"/>
        </top>
        <bottom style="thin">
          <color rgb="FFA9D08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E2EFDA"/>
          <bgColor rgb="FFE2EFDA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rgb="FFA9D08E"/>
        </top>
        <bottom style="thin">
          <color rgb="FFA9D08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E2EFDA"/>
          <bgColor rgb="FFE2EFDA"/>
        </patternFill>
      </fill>
      <border diagonalUp="0" diagonalDown="0" outline="0">
        <left style="dotted">
          <color rgb="FF000000"/>
        </left>
        <right style="dotted">
          <color rgb="FF000000"/>
        </right>
        <top style="dotted">
          <color rgb="FF000000"/>
        </top>
        <bottom style="dotted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E2EFDA"/>
          <bgColor rgb="FFE2EFDA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rgb="FFA9D08E"/>
        </top>
        <bottom style="thin">
          <color rgb="FFA9D08E"/>
        </bottom>
      </border>
    </dxf>
    <dxf>
      <font>
        <strike val="0"/>
        <outline val="0"/>
        <shadow val="0"/>
        <u val="none"/>
        <sz val="10"/>
        <name val="Calibri"/>
        <family val="2"/>
      </font>
    </dxf>
    <dxf>
      <font>
        <b val="0"/>
        <i val="0"/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border>
        <bottom style="medium">
          <color theme="1"/>
        </bottom>
      </border>
    </dxf>
    <dxf>
      <font>
        <strike val="0"/>
        <outline val="0"/>
        <shadow val="0"/>
        <u val="none"/>
        <vertAlign val="baseline"/>
        <sz val="10"/>
        <color rgb="FFFFFFFF"/>
        <name val="Calibri"/>
        <family val="2"/>
        <scheme val="none"/>
      </font>
      <alignment vertical="top"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/>
      </border>
      <protection locked="1" hidden="0"/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70AD47"/>
        </top>
      </border>
    </dxf>
    <dxf>
      <font>
        <b/>
        <color rgb="FF000000"/>
      </font>
      <border>
        <bottom style="medium">
          <color rgb="FF70AD47"/>
        </bottom>
      </border>
    </dxf>
    <dxf>
      <font>
        <color rgb="FF000000"/>
      </font>
      <border>
        <left style="thin">
          <color rgb="FF70AD47"/>
        </left>
        <right style="thin">
          <color rgb="FF70AD47"/>
        </right>
        <top style="thin">
          <color rgb="FF70AD47"/>
        </top>
        <bottom style="thin">
          <color rgb="FF70AD47"/>
        </bottom>
        <vertical style="thin">
          <color rgb="FF70AD47"/>
        </vertical>
        <horizontal style="thin">
          <color rgb="FF70AD47"/>
        </horizontal>
      </border>
    </dxf>
  </dxfs>
  <tableStyles count="1" defaultTableStyle="TableStyleMedium2" defaultPivotStyle="PivotStyleLight16">
    <tableStyle name="TableStyleLight21 2" pivot="0" count="7" xr9:uid="{9EABBC34-4840-4871-AE8C-767502ADF76B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mruColors>
      <color rgb="FF5136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2" adjustColumnWidth="0" connectionId="1" xr16:uid="{9A856CAD-8692-4800-8A19-444961DD7D29}" autoFormatId="16" applyNumberFormats="0" applyBorderFormats="0" applyFontFormats="0" applyPatternFormats="0" applyAlignmentFormats="0" applyWidthHeightFormats="0">
  <queryTableRefresh nextId="35">
    <queryTableFields count="13">
      <queryTableField id="33" name="e" tableColumnId="1"/>
      <queryTableField id="2" name="Propriétaire / Fournisseur" tableColumnId="2"/>
      <queryTableField id="28" name="N° plaqu. Fourn." tableColumnId="3"/>
      <queryTableField id="4" name="Essence" tableColumnId="4"/>
      <queryTableField id="5" name="Mesure du diamètre" tableColumnId="5"/>
      <queryTableField id="6" name="Diam. (cm)" tableColumnId="6"/>
      <queryTableField id="7" name="Long. sans  la sur- mesure (m)" tableColumnId="7"/>
      <queryTableField id="8" name="Vol. (m3)" tableColumnId="8"/>
      <queryTableField id="9" name="Déduc. écorce (%)" tableColumnId="9"/>
      <queryTableField id="10" name="Vol. sous-écorce (m3)" tableColumnId="10"/>
      <queryTableField id="11" name="Déduc. volontaire du vendeur (% du vol.)" tableColumnId="11"/>
      <queryTableField id="12" name="Vol. net (m3)" tableColumnId="12"/>
      <queryTableField id="14" name="Remarques" tableColumnId="14"/>
    </queryTableFields>
    <queryTableDeletedFields count="11">
      <deletedField name="Qua-lité"/>
      <deletedField name="Type de vente"/>
      <deletedField name="Type d'enchère"/>
      <deletedField name="Offre min. CHF/m3 (sans TVA)"/>
      <deletedField name="N° lot"/>
      <deletedField name="IdPers vendeur"/>
      <deletedField name="N° acheteur"/>
      <deletedField name="Acheteur"/>
      <deletedField name="Prix adjugé (CHF/m3)"/>
      <deletedField name="Prix bille (CHF)"/>
      <deletedField name="Remarques internes au groupe de travail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4A3EEF-562F-42E3-82A1-01DD582FDD55}" name="Export_Lots" displayName="Export_Lots" ref="B5:N159" tableType="queryTable" totalsRowShown="0" headerRowDxfId="15" dataDxfId="13" headerRowBorderDxfId="14">
  <autoFilter ref="B5:N159" xr:uid="{5B4A3EEF-562F-42E3-82A1-01DD582FDD55}"/>
  <tableColumns count="13">
    <tableColumn id="1" xr3:uid="{4D41E394-3D1B-4522-B381-C91C6F9E52BD}" uniqueName="1" name="N° ForêtGruyère" queryTableFieldId="33" dataDxfId="12"/>
    <tableColumn id="2" xr3:uid="{7EF85FCE-DADC-4154-93F3-CD6078154D36}" uniqueName="2" name="Propriétaire / Fournisseur" queryTableFieldId="2" dataDxfId="11"/>
    <tableColumn id="3" xr3:uid="{191596C9-FA27-4C81-876C-5498172902D8}" uniqueName="3" name="N° plaqu. Fourn." queryTableFieldId="28" dataDxfId="10"/>
    <tableColumn id="4" xr3:uid="{47B5B2A3-93D2-4B2E-9628-DB9EF48B5F5A}" uniqueName="4" name="Essence" queryTableFieldId="4" dataDxfId="9"/>
    <tableColumn id="5" xr3:uid="{C17F983F-FB74-40C4-BDC7-F92B63DC7B8D}" uniqueName="5" name="Mesure du diamètre" queryTableFieldId="5" dataDxfId="8"/>
    <tableColumn id="6" xr3:uid="{BBED7E6E-ADF6-4419-A3ED-905B78D996EF}" uniqueName="6" name="Diam. (cm)" queryTableFieldId="6" dataDxfId="7"/>
    <tableColumn id="7" xr3:uid="{FB5D0282-0FF0-4CD2-A1C3-E18A28C99C48}" uniqueName="7" name="Long. sans  la sur- mesure (m)" queryTableFieldId="7" dataDxfId="6"/>
    <tableColumn id="8" xr3:uid="{D1031B69-3230-422E-9E80-2ABCC05658B4}" uniqueName="8" name="Vol. (m3)" queryTableFieldId="8" dataDxfId="5"/>
    <tableColumn id="9" xr3:uid="{A078ACAD-9495-4320-98D0-DBB03652488A}" uniqueName="9" name="Déduc. écorce (%)" queryTableFieldId="9" dataDxfId="4"/>
    <tableColumn id="10" xr3:uid="{66A9F235-5BEA-4842-9DE5-FBF1B0B2EBFB}" uniqueName="10" name="Vol. sous-écorce (m3)" queryTableFieldId="10" dataDxfId="3"/>
    <tableColumn id="11" xr3:uid="{9CEDD009-C283-4AC4-A823-A6F1C03F9E3E}" uniqueName="11" name="Déduc. Vol. vendeur (% du vol.)" queryTableFieldId="11" dataDxfId="2"/>
    <tableColumn id="12" xr3:uid="{286B8695-9DB9-46A2-A88B-3F446138AEE1}" uniqueName="12" name="Vol. net (m3)" queryTableFieldId="12" dataDxfId="1"/>
    <tableColumn id="14" xr3:uid="{9ECFB683-1A07-48B6-9163-1D2DB711729B}" uniqueName="14" name="Remarques" queryTableFieldId="14" dataDxfId="0"/>
  </tableColumns>
  <tableStyleInfo name="TableStyleLight21 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7D882-C05E-44F1-80E7-D89869FC87E0}">
  <sheetPr>
    <pageSetUpPr fitToPage="1"/>
  </sheetPr>
  <dimension ref="A1:Q177"/>
  <sheetViews>
    <sheetView tabSelected="1" view="pageLayout" zoomScale="115" zoomScaleNormal="100" zoomScalePageLayoutView="115" workbookViewId="0">
      <selection activeCell="J12" sqref="J12"/>
    </sheetView>
  </sheetViews>
  <sheetFormatPr baseColWidth="10" defaultRowHeight="12.75" x14ac:dyDescent="0.2"/>
  <cols>
    <col min="1" max="1" width="7.28515625" style="4" customWidth="1"/>
    <col min="2" max="2" width="5.28515625" style="4" customWidth="1"/>
    <col min="3" max="3" width="15.28515625" style="4" customWidth="1"/>
    <col min="4" max="4" width="6" style="4" customWidth="1"/>
    <col min="5" max="5" width="10.5703125" style="4" customWidth="1"/>
    <col min="6" max="6" width="8.7109375" style="4" customWidth="1"/>
    <col min="7" max="7" width="4.7109375" style="4" customWidth="1"/>
    <col min="8" max="8" width="7.42578125" style="4" customWidth="1"/>
    <col min="9" max="9" width="6" style="4" customWidth="1"/>
    <col min="10" max="10" width="6.7109375" style="4" customWidth="1"/>
    <col min="11" max="11" width="7.28515625" style="4" customWidth="1"/>
    <col min="12" max="12" width="8" style="4" customWidth="1"/>
    <col min="13" max="13" width="6" style="4" customWidth="1"/>
    <col min="14" max="14" width="12" style="4" customWidth="1"/>
    <col min="15" max="15" width="8.5703125" style="4" customWidth="1"/>
    <col min="16" max="16" width="9.28515625" style="4" customWidth="1"/>
    <col min="17" max="17" width="10.7109375" style="4" customWidth="1"/>
    <col min="18" max="16384" width="11.42578125" style="4"/>
  </cols>
  <sheetData>
    <row r="1" spans="1:17" x14ac:dyDescent="0.2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N1" s="118" t="s">
        <v>86</v>
      </c>
      <c r="O1" s="3"/>
      <c r="P1" s="3"/>
      <c r="Q1" s="3"/>
    </row>
    <row r="2" spans="1:17" x14ac:dyDescent="0.2">
      <c r="A2" s="5" t="s">
        <v>1</v>
      </c>
      <c r="B2" s="6"/>
      <c r="C2" s="6"/>
      <c r="D2" s="6"/>
      <c r="E2" s="6"/>
      <c r="F2" s="6"/>
      <c r="G2" s="3"/>
      <c r="H2" s="3"/>
      <c r="I2" s="7"/>
      <c r="J2" s="3"/>
      <c r="K2" s="3"/>
      <c r="L2" s="3"/>
      <c r="M2" s="8"/>
      <c r="N2" s="3"/>
      <c r="O2" s="3"/>
      <c r="P2" s="3"/>
      <c r="Q2" s="3"/>
    </row>
    <row r="3" spans="1:17" x14ac:dyDescent="0.2">
      <c r="A3" s="5"/>
      <c r="B3" s="6"/>
      <c r="C3" s="6"/>
      <c r="D3" s="6"/>
      <c r="E3" s="6"/>
      <c r="F3" s="6"/>
      <c r="G3" s="3"/>
      <c r="H3" s="3"/>
      <c r="I3" s="7"/>
      <c r="J3" s="3"/>
      <c r="K3" s="3"/>
      <c r="L3" s="3"/>
      <c r="M3" s="8"/>
      <c r="N3" s="3"/>
      <c r="O3" s="3"/>
      <c r="P3" s="3"/>
      <c r="Q3" s="3"/>
    </row>
    <row r="4" spans="1:17" ht="13.5" thickBot="1" x14ac:dyDescent="0.25">
      <c r="A4" s="9"/>
      <c r="B4" s="3"/>
      <c r="C4" s="3"/>
      <c r="D4" s="3"/>
      <c r="E4" s="3"/>
      <c r="F4" s="3"/>
      <c r="G4" s="3"/>
      <c r="H4" s="3"/>
      <c r="I4" s="3"/>
      <c r="J4" s="3"/>
      <c r="K4" s="10"/>
      <c r="L4" s="10"/>
      <c r="M4" s="3"/>
      <c r="N4" s="11"/>
      <c r="O4" s="3"/>
      <c r="P4" s="3"/>
      <c r="Q4" s="3"/>
    </row>
    <row r="5" spans="1:17" ht="64.5" thickBot="1" x14ac:dyDescent="0.25">
      <c r="A5" s="111"/>
      <c r="B5" s="112" t="s">
        <v>2</v>
      </c>
      <c r="C5" s="113" t="s">
        <v>3</v>
      </c>
      <c r="D5" s="112" t="s">
        <v>4</v>
      </c>
      <c r="E5" s="113" t="s">
        <v>5</v>
      </c>
      <c r="F5" s="113" t="s">
        <v>6</v>
      </c>
      <c r="G5" s="113" t="s">
        <v>7</v>
      </c>
      <c r="H5" s="113" t="s">
        <v>8</v>
      </c>
      <c r="I5" s="113" t="s">
        <v>9</v>
      </c>
      <c r="J5" s="113" t="s">
        <v>10</v>
      </c>
      <c r="K5" s="113" t="s">
        <v>11</v>
      </c>
      <c r="L5" s="113" t="s">
        <v>82</v>
      </c>
      <c r="M5" s="114" t="s">
        <v>12</v>
      </c>
      <c r="N5" s="113" t="s">
        <v>13</v>
      </c>
      <c r="O5" s="115" t="s">
        <v>14</v>
      </c>
      <c r="P5" s="116" t="s">
        <v>15</v>
      </c>
      <c r="Q5" s="117" t="s">
        <v>16</v>
      </c>
    </row>
    <row r="6" spans="1:17" ht="15" customHeight="1" thickBot="1" x14ac:dyDescent="0.25">
      <c r="A6" s="119" t="s">
        <v>17</v>
      </c>
      <c r="B6" s="104">
        <v>3141</v>
      </c>
      <c r="C6" s="104" t="s">
        <v>18</v>
      </c>
      <c r="D6" s="104">
        <v>1888</v>
      </c>
      <c r="E6" s="104" t="s">
        <v>19</v>
      </c>
      <c r="F6" s="104" t="s">
        <v>20</v>
      </c>
      <c r="G6" s="105">
        <v>46</v>
      </c>
      <c r="H6" s="106">
        <v>5</v>
      </c>
      <c r="I6" s="107">
        <v>0.83095125687450033</v>
      </c>
      <c r="J6" s="104">
        <v>10.199999999999999</v>
      </c>
      <c r="K6" s="107">
        <v>0.74619422867330132</v>
      </c>
      <c r="L6" s="108"/>
      <c r="M6" s="109">
        <v>0.75</v>
      </c>
      <c r="N6" s="110" t="s">
        <v>81</v>
      </c>
      <c r="O6" s="122" t="s">
        <v>84</v>
      </c>
      <c r="P6" s="125" t="s">
        <v>87</v>
      </c>
      <c r="Q6" s="128" t="e">
        <f>SUM(M18*P6)</f>
        <v>#VALUE!</v>
      </c>
    </row>
    <row r="7" spans="1:17" ht="13.5" thickBot="1" x14ac:dyDescent="0.25">
      <c r="A7" s="120"/>
      <c r="B7" s="13">
        <v>3142</v>
      </c>
      <c r="C7" s="13" t="s">
        <v>18</v>
      </c>
      <c r="D7" s="13">
        <v>1896</v>
      </c>
      <c r="E7" s="13" t="s">
        <v>19</v>
      </c>
      <c r="F7" s="13" t="s">
        <v>20</v>
      </c>
      <c r="G7" s="14">
        <v>58</v>
      </c>
      <c r="H7" s="15">
        <v>5</v>
      </c>
      <c r="I7" s="16">
        <v>1.321039710834508</v>
      </c>
      <c r="J7" s="13">
        <v>9.5</v>
      </c>
      <c r="K7" s="16">
        <v>1.1955409383052298</v>
      </c>
      <c r="L7" s="17"/>
      <c r="M7" s="18">
        <v>1.2</v>
      </c>
      <c r="N7" s="12" t="s">
        <v>81</v>
      </c>
      <c r="O7" s="123"/>
      <c r="P7" s="126"/>
      <c r="Q7" s="129"/>
    </row>
    <row r="8" spans="1:17" ht="13.5" thickBot="1" x14ac:dyDescent="0.25">
      <c r="A8" s="120"/>
      <c r="B8" s="13">
        <v>3143</v>
      </c>
      <c r="C8" s="19" t="s">
        <v>18</v>
      </c>
      <c r="D8" s="19">
        <v>1893</v>
      </c>
      <c r="E8" s="19" t="s">
        <v>19</v>
      </c>
      <c r="F8" s="19" t="s">
        <v>20</v>
      </c>
      <c r="G8" s="20">
        <v>48</v>
      </c>
      <c r="H8" s="21">
        <v>5</v>
      </c>
      <c r="I8" s="22">
        <v>0.90477868423386032</v>
      </c>
      <c r="J8" s="13">
        <v>10</v>
      </c>
      <c r="K8" s="22">
        <v>0.8143008158104742</v>
      </c>
      <c r="L8" s="23"/>
      <c r="M8" s="24">
        <v>0.81</v>
      </c>
      <c r="N8" s="12" t="s">
        <v>81</v>
      </c>
      <c r="O8" s="123"/>
      <c r="P8" s="126"/>
      <c r="Q8" s="129"/>
    </row>
    <row r="9" spans="1:17" ht="13.5" thickBot="1" x14ac:dyDescent="0.25">
      <c r="A9" s="120"/>
      <c r="B9" s="13">
        <v>3144</v>
      </c>
      <c r="C9" s="13" t="s">
        <v>18</v>
      </c>
      <c r="D9" s="13">
        <v>1897</v>
      </c>
      <c r="E9" s="13" t="s">
        <v>19</v>
      </c>
      <c r="F9" s="13" t="s">
        <v>20</v>
      </c>
      <c r="G9" s="14">
        <v>41</v>
      </c>
      <c r="H9" s="15">
        <v>5</v>
      </c>
      <c r="I9" s="16">
        <v>0.66012715633555508</v>
      </c>
      <c r="J9" s="13">
        <v>10.5</v>
      </c>
      <c r="K9" s="16">
        <v>0.59081380492032176</v>
      </c>
      <c r="L9" s="17"/>
      <c r="M9" s="18">
        <v>0.59</v>
      </c>
      <c r="N9" s="12" t="s">
        <v>81</v>
      </c>
      <c r="O9" s="123"/>
      <c r="P9" s="126"/>
      <c r="Q9" s="129"/>
    </row>
    <row r="10" spans="1:17" ht="13.5" thickBot="1" x14ac:dyDescent="0.25">
      <c r="A10" s="120"/>
      <c r="B10" s="13">
        <v>3145</v>
      </c>
      <c r="C10" s="19" t="s">
        <v>18</v>
      </c>
      <c r="D10" s="19">
        <v>1889</v>
      </c>
      <c r="E10" s="19" t="s">
        <v>19</v>
      </c>
      <c r="F10" s="19" t="s">
        <v>20</v>
      </c>
      <c r="G10" s="20">
        <v>45</v>
      </c>
      <c r="H10" s="21">
        <v>5</v>
      </c>
      <c r="I10" s="22">
        <v>0.79521564043991644</v>
      </c>
      <c r="J10" s="13">
        <v>10.199999999999999</v>
      </c>
      <c r="K10" s="22">
        <v>0.71410364511504498</v>
      </c>
      <c r="L10" s="23"/>
      <c r="M10" s="24">
        <v>0.71</v>
      </c>
      <c r="N10" s="12" t="s">
        <v>81</v>
      </c>
      <c r="O10" s="123"/>
      <c r="P10" s="126"/>
      <c r="Q10" s="129"/>
    </row>
    <row r="11" spans="1:17" ht="13.5" thickBot="1" x14ac:dyDescent="0.25">
      <c r="A11" s="120"/>
      <c r="B11" s="13">
        <v>3146</v>
      </c>
      <c r="C11" s="13" t="s">
        <v>18</v>
      </c>
      <c r="D11" s="13">
        <v>1887</v>
      </c>
      <c r="E11" s="13" t="s">
        <v>19</v>
      </c>
      <c r="F11" s="13" t="s">
        <v>20</v>
      </c>
      <c r="G11" s="14">
        <v>49</v>
      </c>
      <c r="H11" s="15">
        <v>5</v>
      </c>
      <c r="I11" s="16">
        <v>0.94287049515863652</v>
      </c>
      <c r="J11" s="13">
        <v>10</v>
      </c>
      <c r="K11" s="16">
        <v>0.84858344564277277</v>
      </c>
      <c r="L11" s="17"/>
      <c r="M11" s="18">
        <v>0.85</v>
      </c>
      <c r="N11" s="12" t="s">
        <v>81</v>
      </c>
      <c r="O11" s="123"/>
      <c r="P11" s="126"/>
      <c r="Q11" s="129"/>
    </row>
    <row r="12" spans="1:17" ht="13.5" thickBot="1" x14ac:dyDescent="0.25">
      <c r="A12" s="120"/>
      <c r="B12" s="13">
        <v>3147</v>
      </c>
      <c r="C12" s="19" t="s">
        <v>18</v>
      </c>
      <c r="D12" s="19">
        <v>1890</v>
      </c>
      <c r="E12" s="19" t="s">
        <v>19</v>
      </c>
      <c r="F12" s="19" t="s">
        <v>20</v>
      </c>
      <c r="G12" s="20">
        <v>51</v>
      </c>
      <c r="H12" s="21">
        <v>5</v>
      </c>
      <c r="I12" s="22">
        <v>1.0214103114983817</v>
      </c>
      <c r="J12" s="13">
        <v>10</v>
      </c>
      <c r="K12" s="22">
        <v>0.91926928034854338</v>
      </c>
      <c r="L12" s="23"/>
      <c r="M12" s="24">
        <v>0.92</v>
      </c>
      <c r="N12" s="12" t="s">
        <v>81</v>
      </c>
      <c r="O12" s="123"/>
      <c r="P12" s="126"/>
      <c r="Q12" s="129"/>
    </row>
    <row r="13" spans="1:17" ht="13.5" thickBot="1" x14ac:dyDescent="0.25">
      <c r="A13" s="120"/>
      <c r="B13" s="13">
        <v>3148</v>
      </c>
      <c r="C13" s="13" t="s">
        <v>18</v>
      </c>
      <c r="D13" s="13">
        <v>1892</v>
      </c>
      <c r="E13" s="13" t="s">
        <v>19</v>
      </c>
      <c r="F13" s="13" t="s">
        <v>20</v>
      </c>
      <c r="G13" s="14">
        <v>46</v>
      </c>
      <c r="H13" s="15">
        <v>5</v>
      </c>
      <c r="I13" s="16">
        <v>0.83095125687450033</v>
      </c>
      <c r="J13" s="13">
        <v>10.199999999999999</v>
      </c>
      <c r="K13" s="16">
        <v>0.74619422867330132</v>
      </c>
      <c r="L13" s="17"/>
      <c r="M13" s="18">
        <v>0.75</v>
      </c>
      <c r="N13" s="12" t="s">
        <v>81</v>
      </c>
      <c r="O13" s="123"/>
      <c r="P13" s="126"/>
      <c r="Q13" s="129"/>
    </row>
    <row r="14" spans="1:17" ht="13.5" thickBot="1" x14ac:dyDescent="0.25">
      <c r="A14" s="120"/>
      <c r="B14" s="13">
        <v>3149</v>
      </c>
      <c r="C14" s="19" t="s">
        <v>18</v>
      </c>
      <c r="D14" s="19">
        <v>1884</v>
      </c>
      <c r="E14" s="19" t="s">
        <v>19</v>
      </c>
      <c r="F14" s="19" t="s">
        <v>20</v>
      </c>
      <c r="G14" s="20">
        <v>52</v>
      </c>
      <c r="H14" s="21">
        <v>5</v>
      </c>
      <c r="I14" s="22">
        <v>1.0618583169133502</v>
      </c>
      <c r="J14" s="13">
        <v>10</v>
      </c>
      <c r="K14" s="22">
        <v>0.9556724852220152</v>
      </c>
      <c r="L14" s="23"/>
      <c r="M14" s="24">
        <v>0.96</v>
      </c>
      <c r="N14" s="12" t="s">
        <v>81</v>
      </c>
      <c r="O14" s="123"/>
      <c r="P14" s="126"/>
      <c r="Q14" s="129"/>
    </row>
    <row r="15" spans="1:17" ht="13.5" thickBot="1" x14ac:dyDescent="0.25">
      <c r="A15" s="120"/>
      <c r="B15" s="13">
        <v>3150</v>
      </c>
      <c r="C15" s="13" t="s">
        <v>18</v>
      </c>
      <c r="D15" s="13">
        <v>1883</v>
      </c>
      <c r="E15" s="13" t="s">
        <v>19</v>
      </c>
      <c r="F15" s="13" t="s">
        <v>20</v>
      </c>
      <c r="G15" s="14">
        <v>50</v>
      </c>
      <c r="H15" s="15">
        <v>5</v>
      </c>
      <c r="I15" s="16">
        <v>0.98174770424681035</v>
      </c>
      <c r="J15" s="13">
        <v>10</v>
      </c>
      <c r="K15" s="16">
        <v>0.88357293382212931</v>
      </c>
      <c r="L15" s="17"/>
      <c r="M15" s="18">
        <v>0.88</v>
      </c>
      <c r="N15" s="12" t="s">
        <v>81</v>
      </c>
      <c r="O15" s="123"/>
      <c r="P15" s="126"/>
      <c r="Q15" s="129"/>
    </row>
    <row r="16" spans="1:17" ht="13.5" thickBot="1" x14ac:dyDescent="0.25">
      <c r="A16" s="120"/>
      <c r="B16" s="13">
        <v>3151</v>
      </c>
      <c r="C16" s="19" t="s">
        <v>18</v>
      </c>
      <c r="D16" s="19">
        <v>1891</v>
      </c>
      <c r="E16" s="19" t="s">
        <v>19</v>
      </c>
      <c r="F16" s="19" t="s">
        <v>20</v>
      </c>
      <c r="G16" s="20">
        <v>39</v>
      </c>
      <c r="H16" s="21">
        <v>5</v>
      </c>
      <c r="I16" s="22">
        <v>0.59729530326375946</v>
      </c>
      <c r="J16" s="13">
        <v>10.5</v>
      </c>
      <c r="K16" s="22">
        <v>0.53457929642106472</v>
      </c>
      <c r="L16" s="23"/>
      <c r="M16" s="24">
        <v>0.53</v>
      </c>
      <c r="N16" s="12" t="s">
        <v>81</v>
      </c>
      <c r="O16" s="123"/>
      <c r="P16" s="126"/>
      <c r="Q16" s="129"/>
    </row>
    <row r="17" spans="1:17" x14ac:dyDescent="0.2">
      <c r="A17" s="120"/>
      <c r="B17" s="13">
        <v>3152</v>
      </c>
      <c r="C17" s="13" t="s">
        <v>18</v>
      </c>
      <c r="D17" s="13">
        <v>1885</v>
      </c>
      <c r="E17" s="13" t="s">
        <v>19</v>
      </c>
      <c r="F17" s="13" t="s">
        <v>20</v>
      </c>
      <c r="G17" s="14">
        <v>56</v>
      </c>
      <c r="H17" s="15">
        <v>5</v>
      </c>
      <c r="I17" s="16">
        <v>1.2315043202071991</v>
      </c>
      <c r="J17" s="13">
        <v>9.6999999999999993</v>
      </c>
      <c r="K17" s="16">
        <v>1.1120484011471008</v>
      </c>
      <c r="L17" s="17"/>
      <c r="M17" s="18">
        <v>1.1100000000000001</v>
      </c>
      <c r="N17" s="12" t="s">
        <v>81</v>
      </c>
      <c r="O17" s="123"/>
      <c r="P17" s="126"/>
      <c r="Q17" s="129"/>
    </row>
    <row r="18" spans="1:17" ht="13.5" thickBot="1" x14ac:dyDescent="0.25">
      <c r="A18" s="121"/>
      <c r="B18" s="25"/>
      <c r="C18" s="26"/>
      <c r="D18" s="26"/>
      <c r="E18" s="26"/>
      <c r="F18" s="26"/>
      <c r="G18" s="27"/>
      <c r="H18" s="28"/>
      <c r="I18" s="29"/>
      <c r="J18" s="25"/>
      <c r="K18" s="30" t="s">
        <v>22</v>
      </c>
      <c r="L18" s="31"/>
      <c r="M18" s="30">
        <f>SUM(M6:M17)</f>
        <v>10.059999999999999</v>
      </c>
      <c r="N18" s="32"/>
      <c r="O18" s="124"/>
      <c r="P18" s="127"/>
      <c r="Q18" s="130"/>
    </row>
    <row r="19" spans="1:17" x14ac:dyDescent="0.2">
      <c r="A19" s="33"/>
      <c r="B19" s="34"/>
      <c r="C19" s="34"/>
      <c r="D19" s="34"/>
      <c r="E19" s="34"/>
      <c r="F19" s="34"/>
      <c r="G19" s="35"/>
      <c r="H19" s="36"/>
      <c r="I19" s="37"/>
      <c r="J19" s="34"/>
      <c r="K19" s="37"/>
      <c r="L19" s="38"/>
      <c r="M19" s="39"/>
      <c r="N19" s="34"/>
      <c r="O19" s="34"/>
      <c r="P19" s="40"/>
      <c r="Q19" s="40"/>
    </row>
    <row r="20" spans="1:17" ht="13.5" thickBot="1" x14ac:dyDescent="0.25">
      <c r="A20" s="33"/>
      <c r="B20" s="34"/>
      <c r="C20" s="34"/>
      <c r="D20" s="34"/>
      <c r="E20" s="34"/>
      <c r="F20" s="34"/>
      <c r="G20" s="35"/>
      <c r="H20" s="36"/>
      <c r="I20" s="37"/>
      <c r="J20" s="34"/>
      <c r="K20" s="37"/>
      <c r="L20" s="38"/>
      <c r="M20" s="39"/>
      <c r="N20" s="34"/>
      <c r="O20" s="41"/>
      <c r="P20" s="42"/>
      <c r="Q20" s="40"/>
    </row>
    <row r="21" spans="1:17" ht="15" customHeight="1" x14ac:dyDescent="0.2">
      <c r="A21" s="131" t="s">
        <v>23</v>
      </c>
      <c r="B21" s="43">
        <v>3153</v>
      </c>
      <c r="C21" s="43" t="s">
        <v>24</v>
      </c>
      <c r="D21" s="43">
        <v>1890</v>
      </c>
      <c r="E21" s="43" t="s">
        <v>19</v>
      </c>
      <c r="F21" s="43" t="s">
        <v>20</v>
      </c>
      <c r="G21" s="44">
        <v>65</v>
      </c>
      <c r="H21" s="45">
        <v>5</v>
      </c>
      <c r="I21" s="46">
        <v>1.6591536201771095</v>
      </c>
      <c r="J21" s="43">
        <v>9.5</v>
      </c>
      <c r="K21" s="46">
        <v>1.5015340262602841</v>
      </c>
      <c r="L21" s="47"/>
      <c r="M21" s="48">
        <v>1.5</v>
      </c>
      <c r="N21" s="49" t="s">
        <v>83</v>
      </c>
      <c r="O21" s="132" t="s">
        <v>21</v>
      </c>
      <c r="P21" s="133"/>
      <c r="Q21" s="134">
        <f>SUM(M28*P21)</f>
        <v>0</v>
      </c>
    </row>
    <row r="22" spans="1:17" x14ac:dyDescent="0.2">
      <c r="A22" s="120"/>
      <c r="B22" s="50">
        <v>3154</v>
      </c>
      <c r="C22" s="51" t="s">
        <v>24</v>
      </c>
      <c r="D22" s="51">
        <v>1908</v>
      </c>
      <c r="E22" s="51" t="s">
        <v>19</v>
      </c>
      <c r="F22" s="51" t="s">
        <v>20</v>
      </c>
      <c r="G22" s="52">
        <v>70</v>
      </c>
      <c r="H22" s="53">
        <v>5</v>
      </c>
      <c r="I22" s="54">
        <v>1.9242255003237481</v>
      </c>
      <c r="J22" s="50">
        <v>9</v>
      </c>
      <c r="K22" s="54">
        <v>1.7510452052946108</v>
      </c>
      <c r="L22" s="55"/>
      <c r="M22" s="56">
        <v>1.75</v>
      </c>
      <c r="N22" s="49" t="s">
        <v>83</v>
      </c>
      <c r="O22" s="123"/>
      <c r="P22" s="126"/>
      <c r="Q22" s="129"/>
    </row>
    <row r="23" spans="1:17" x14ac:dyDescent="0.2">
      <c r="A23" s="120"/>
      <c r="B23" s="50">
        <v>3155</v>
      </c>
      <c r="C23" s="50" t="s">
        <v>24</v>
      </c>
      <c r="D23" s="50">
        <v>1906</v>
      </c>
      <c r="E23" s="50" t="s">
        <v>19</v>
      </c>
      <c r="F23" s="50" t="s">
        <v>20</v>
      </c>
      <c r="G23" s="57">
        <v>66</v>
      </c>
      <c r="H23" s="58">
        <v>5</v>
      </c>
      <c r="I23" s="59">
        <v>1.7105971998796423</v>
      </c>
      <c r="J23" s="50">
        <v>9</v>
      </c>
      <c r="K23" s="59">
        <v>1.5566434518904748</v>
      </c>
      <c r="L23" s="60"/>
      <c r="M23" s="61">
        <v>1.56</v>
      </c>
      <c r="N23" s="49" t="s">
        <v>83</v>
      </c>
      <c r="O23" s="123"/>
      <c r="P23" s="126"/>
      <c r="Q23" s="129"/>
    </row>
    <row r="24" spans="1:17" x14ac:dyDescent="0.2">
      <c r="A24" s="120"/>
      <c r="B24" s="50">
        <v>3156</v>
      </c>
      <c r="C24" s="51" t="s">
        <v>24</v>
      </c>
      <c r="D24" s="51">
        <v>1891</v>
      </c>
      <c r="E24" s="51" t="s">
        <v>19</v>
      </c>
      <c r="F24" s="51" t="s">
        <v>20</v>
      </c>
      <c r="G24" s="52">
        <v>45</v>
      </c>
      <c r="H24" s="53">
        <v>5</v>
      </c>
      <c r="I24" s="54">
        <v>0.79521564043991644</v>
      </c>
      <c r="J24" s="50">
        <v>10.199999999999999</v>
      </c>
      <c r="K24" s="54">
        <v>0.71410364511504498</v>
      </c>
      <c r="L24" s="55"/>
      <c r="M24" s="56">
        <v>0.71</v>
      </c>
      <c r="N24" s="49" t="s">
        <v>83</v>
      </c>
      <c r="O24" s="123"/>
      <c r="P24" s="126"/>
      <c r="Q24" s="129"/>
    </row>
    <row r="25" spans="1:17" x14ac:dyDescent="0.2">
      <c r="A25" s="120"/>
      <c r="B25" s="50">
        <v>3157</v>
      </c>
      <c r="C25" s="50" t="s">
        <v>24</v>
      </c>
      <c r="D25" s="50">
        <v>1893</v>
      </c>
      <c r="E25" s="50" t="s">
        <v>19</v>
      </c>
      <c r="F25" s="50" t="s">
        <v>20</v>
      </c>
      <c r="G25" s="57">
        <v>48</v>
      </c>
      <c r="H25" s="58">
        <v>5</v>
      </c>
      <c r="I25" s="59">
        <v>0.90477868423386032</v>
      </c>
      <c r="J25" s="50">
        <v>10</v>
      </c>
      <c r="K25" s="59">
        <v>0.8143008158104742</v>
      </c>
      <c r="L25" s="60"/>
      <c r="M25" s="61">
        <v>0.81</v>
      </c>
      <c r="N25" s="49" t="s">
        <v>83</v>
      </c>
      <c r="O25" s="123"/>
      <c r="P25" s="126"/>
      <c r="Q25" s="129"/>
    </row>
    <row r="26" spans="1:17" x14ac:dyDescent="0.2">
      <c r="A26" s="120"/>
      <c r="B26" s="50">
        <v>3158</v>
      </c>
      <c r="C26" s="51" t="s">
        <v>24</v>
      </c>
      <c r="D26" s="51">
        <v>1896</v>
      </c>
      <c r="E26" s="51" t="s">
        <v>19</v>
      </c>
      <c r="F26" s="51" t="s">
        <v>20</v>
      </c>
      <c r="G26" s="52">
        <v>60</v>
      </c>
      <c r="H26" s="53">
        <v>5</v>
      </c>
      <c r="I26" s="54">
        <v>1.4137166941154069</v>
      </c>
      <c r="J26" s="50">
        <v>9.5</v>
      </c>
      <c r="K26" s="54">
        <v>1.2794136081744434</v>
      </c>
      <c r="L26" s="55"/>
      <c r="M26" s="56">
        <v>1.28</v>
      </c>
      <c r="N26" s="49" t="s">
        <v>83</v>
      </c>
      <c r="O26" s="123"/>
      <c r="P26" s="126"/>
      <c r="Q26" s="129"/>
    </row>
    <row r="27" spans="1:17" x14ac:dyDescent="0.2">
      <c r="A27" s="120"/>
      <c r="B27" s="50">
        <v>3159</v>
      </c>
      <c r="C27" s="50" t="s">
        <v>24</v>
      </c>
      <c r="D27" s="50">
        <v>1902</v>
      </c>
      <c r="E27" s="50" t="s">
        <v>19</v>
      </c>
      <c r="F27" s="50" t="s">
        <v>20</v>
      </c>
      <c r="G27" s="57">
        <v>55</v>
      </c>
      <c r="H27" s="58">
        <v>5</v>
      </c>
      <c r="I27" s="59">
        <v>1.1879147221386408</v>
      </c>
      <c r="J27" s="50">
        <v>9.6999999999999993</v>
      </c>
      <c r="K27" s="59">
        <v>1.0726869940911927</v>
      </c>
      <c r="L27" s="60"/>
      <c r="M27" s="61">
        <v>1.07</v>
      </c>
      <c r="N27" s="49" t="s">
        <v>83</v>
      </c>
      <c r="O27" s="123"/>
      <c r="P27" s="126"/>
      <c r="Q27" s="129"/>
    </row>
    <row r="28" spans="1:17" ht="13.5" thickBot="1" x14ac:dyDescent="0.25">
      <c r="A28" s="121"/>
      <c r="B28" s="62"/>
      <c r="C28" s="63"/>
      <c r="D28" s="63"/>
      <c r="E28" s="63"/>
      <c r="F28" s="63"/>
      <c r="G28" s="64"/>
      <c r="H28" s="65"/>
      <c r="I28" s="66"/>
      <c r="J28" s="62"/>
      <c r="K28" s="67" t="s">
        <v>25</v>
      </c>
      <c r="L28" s="68"/>
      <c r="M28" s="67">
        <f>SUM(M21:M27)</f>
        <v>8.68</v>
      </c>
      <c r="N28" s="69"/>
      <c r="O28" s="124"/>
      <c r="P28" s="127"/>
      <c r="Q28" s="130"/>
    </row>
    <row r="29" spans="1:17" ht="39.75" customHeight="1" thickBot="1" x14ac:dyDescent="0.25">
      <c r="A29" s="33"/>
      <c r="B29" s="34"/>
      <c r="C29" s="70"/>
      <c r="D29" s="70"/>
      <c r="E29" s="70"/>
      <c r="F29" s="70"/>
      <c r="G29" s="71"/>
      <c r="H29" s="72"/>
      <c r="I29" s="73"/>
      <c r="J29" s="34"/>
      <c r="K29" s="73"/>
      <c r="L29" s="74"/>
      <c r="M29" s="75"/>
      <c r="N29" s="70"/>
      <c r="O29" s="41"/>
      <c r="P29" s="42"/>
      <c r="Q29" s="42"/>
    </row>
    <row r="30" spans="1:17" x14ac:dyDescent="0.2">
      <c r="A30" s="131" t="s">
        <v>26</v>
      </c>
      <c r="B30" s="43">
        <v>3160</v>
      </c>
      <c r="C30" s="43" t="s">
        <v>24</v>
      </c>
      <c r="D30" s="43">
        <v>1909</v>
      </c>
      <c r="E30" s="43" t="s">
        <v>19</v>
      </c>
      <c r="F30" s="43" t="s">
        <v>20</v>
      </c>
      <c r="G30" s="44">
        <v>47</v>
      </c>
      <c r="H30" s="45">
        <v>5</v>
      </c>
      <c r="I30" s="46">
        <v>0.86747227147248163</v>
      </c>
      <c r="J30" s="43">
        <v>10.199999999999999</v>
      </c>
      <c r="K30" s="46">
        <v>0.77899009978228828</v>
      </c>
      <c r="L30" s="47"/>
      <c r="M30" s="48">
        <v>0.78</v>
      </c>
      <c r="N30" s="49" t="s">
        <v>83</v>
      </c>
      <c r="O30" s="132" t="s">
        <v>21</v>
      </c>
      <c r="P30" s="133"/>
      <c r="Q30" s="134">
        <f>SUM(M40*P30)</f>
        <v>0</v>
      </c>
    </row>
    <row r="31" spans="1:17" x14ac:dyDescent="0.2">
      <c r="A31" s="120"/>
      <c r="B31" s="50">
        <v>3161</v>
      </c>
      <c r="C31" s="51" t="s">
        <v>24</v>
      </c>
      <c r="D31" s="51">
        <v>1898</v>
      </c>
      <c r="E31" s="51" t="s">
        <v>19</v>
      </c>
      <c r="F31" s="51" t="s">
        <v>20</v>
      </c>
      <c r="G31" s="52">
        <v>46</v>
      </c>
      <c r="H31" s="53">
        <v>5</v>
      </c>
      <c r="I31" s="54">
        <v>0.83095125687450033</v>
      </c>
      <c r="J31" s="50">
        <v>10.199999999999999</v>
      </c>
      <c r="K31" s="54">
        <v>0.74619422867330132</v>
      </c>
      <c r="L31" s="55"/>
      <c r="M31" s="56">
        <v>0.75</v>
      </c>
      <c r="N31" s="49" t="s">
        <v>83</v>
      </c>
      <c r="O31" s="123"/>
      <c r="P31" s="126"/>
      <c r="Q31" s="129"/>
    </row>
    <row r="32" spans="1:17" x14ac:dyDescent="0.2">
      <c r="A32" s="120"/>
      <c r="B32" s="50">
        <v>3162</v>
      </c>
      <c r="C32" s="50" t="s">
        <v>24</v>
      </c>
      <c r="D32" s="50">
        <v>1904</v>
      </c>
      <c r="E32" s="50" t="s">
        <v>19</v>
      </c>
      <c r="F32" s="50" t="s">
        <v>20</v>
      </c>
      <c r="G32" s="57">
        <v>43</v>
      </c>
      <c r="H32" s="58">
        <v>5</v>
      </c>
      <c r="I32" s="59">
        <v>0.72610060206094085</v>
      </c>
      <c r="J32" s="50">
        <v>10.199999999999999</v>
      </c>
      <c r="K32" s="59">
        <v>0.65203834065072486</v>
      </c>
      <c r="L32" s="60"/>
      <c r="M32" s="61">
        <v>0.65</v>
      </c>
      <c r="N32" s="49" t="s">
        <v>83</v>
      </c>
      <c r="O32" s="123"/>
      <c r="P32" s="126"/>
      <c r="Q32" s="129"/>
    </row>
    <row r="33" spans="1:17" x14ac:dyDescent="0.2">
      <c r="A33" s="120"/>
      <c r="B33" s="50">
        <v>3163</v>
      </c>
      <c r="C33" s="51" t="s">
        <v>24</v>
      </c>
      <c r="D33" s="51">
        <v>1903</v>
      </c>
      <c r="E33" s="51" t="s">
        <v>19</v>
      </c>
      <c r="F33" s="51" t="s">
        <v>20</v>
      </c>
      <c r="G33" s="52">
        <v>40</v>
      </c>
      <c r="H33" s="53">
        <v>5</v>
      </c>
      <c r="I33" s="54">
        <v>0.62831853071795862</v>
      </c>
      <c r="J33" s="50">
        <v>10.5</v>
      </c>
      <c r="K33" s="54">
        <v>0.56234508499257296</v>
      </c>
      <c r="L33" s="55"/>
      <c r="M33" s="56">
        <v>0.56000000000000005</v>
      </c>
      <c r="N33" s="49" t="s">
        <v>83</v>
      </c>
      <c r="O33" s="123"/>
      <c r="P33" s="126"/>
      <c r="Q33" s="129"/>
    </row>
    <row r="34" spans="1:17" x14ac:dyDescent="0.2">
      <c r="A34" s="120"/>
      <c r="B34" s="50">
        <v>3164</v>
      </c>
      <c r="C34" s="50" t="s">
        <v>24</v>
      </c>
      <c r="D34" s="50">
        <v>1901</v>
      </c>
      <c r="E34" s="50" t="s">
        <v>19</v>
      </c>
      <c r="F34" s="50" t="s">
        <v>20</v>
      </c>
      <c r="G34" s="57">
        <v>62</v>
      </c>
      <c r="H34" s="58">
        <v>5</v>
      </c>
      <c r="I34" s="59">
        <v>1.5095352700498956</v>
      </c>
      <c r="J34" s="50">
        <v>9.5</v>
      </c>
      <c r="K34" s="59">
        <v>1.3661294193951556</v>
      </c>
      <c r="L34" s="60"/>
      <c r="M34" s="61">
        <v>1.37</v>
      </c>
      <c r="N34" s="49" t="s">
        <v>83</v>
      </c>
      <c r="O34" s="123"/>
      <c r="P34" s="126"/>
      <c r="Q34" s="129"/>
    </row>
    <row r="35" spans="1:17" x14ac:dyDescent="0.2">
      <c r="A35" s="120"/>
      <c r="B35" s="50">
        <v>3165</v>
      </c>
      <c r="C35" s="51" t="s">
        <v>24</v>
      </c>
      <c r="D35" s="51">
        <v>1907</v>
      </c>
      <c r="E35" s="51" t="s">
        <v>19</v>
      </c>
      <c r="F35" s="51" t="s">
        <v>20</v>
      </c>
      <c r="G35" s="52">
        <v>51</v>
      </c>
      <c r="H35" s="53">
        <v>5</v>
      </c>
      <c r="I35" s="54">
        <v>1.0214103114983817</v>
      </c>
      <c r="J35" s="50">
        <v>10</v>
      </c>
      <c r="K35" s="54">
        <v>0.91926928034854338</v>
      </c>
      <c r="L35" s="55"/>
      <c r="M35" s="56">
        <v>0.92</v>
      </c>
      <c r="N35" s="49" t="s">
        <v>83</v>
      </c>
      <c r="O35" s="123"/>
      <c r="P35" s="126"/>
      <c r="Q35" s="129"/>
    </row>
    <row r="36" spans="1:17" x14ac:dyDescent="0.2">
      <c r="A36" s="120"/>
      <c r="B36" s="50">
        <v>3166</v>
      </c>
      <c r="C36" s="50" t="s">
        <v>24</v>
      </c>
      <c r="D36" s="50">
        <v>1905</v>
      </c>
      <c r="E36" s="50" t="s">
        <v>19</v>
      </c>
      <c r="F36" s="50" t="s">
        <v>20</v>
      </c>
      <c r="G36" s="57">
        <v>51</v>
      </c>
      <c r="H36" s="58">
        <v>5</v>
      </c>
      <c r="I36" s="59">
        <v>1.0214103114983817</v>
      </c>
      <c r="J36" s="50">
        <v>10</v>
      </c>
      <c r="K36" s="59">
        <v>0.91926928034854338</v>
      </c>
      <c r="L36" s="60"/>
      <c r="M36" s="61">
        <v>0.92</v>
      </c>
      <c r="N36" s="49" t="s">
        <v>83</v>
      </c>
      <c r="O36" s="123"/>
      <c r="P36" s="126"/>
      <c r="Q36" s="129"/>
    </row>
    <row r="37" spans="1:17" x14ac:dyDescent="0.2">
      <c r="A37" s="120"/>
      <c r="B37" s="50">
        <v>3167</v>
      </c>
      <c r="C37" s="51" t="s">
        <v>24</v>
      </c>
      <c r="D37" s="51">
        <v>1895</v>
      </c>
      <c r="E37" s="51" t="s">
        <v>19</v>
      </c>
      <c r="F37" s="51" t="s">
        <v>20</v>
      </c>
      <c r="G37" s="52">
        <v>47</v>
      </c>
      <c r="H37" s="53">
        <v>5</v>
      </c>
      <c r="I37" s="54">
        <v>0.86747227147248163</v>
      </c>
      <c r="J37" s="50">
        <v>10.199999999999999</v>
      </c>
      <c r="K37" s="54">
        <v>0.77899009978228828</v>
      </c>
      <c r="L37" s="55"/>
      <c r="M37" s="56">
        <v>0.78</v>
      </c>
      <c r="N37" s="49" t="s">
        <v>83</v>
      </c>
      <c r="O37" s="123"/>
      <c r="P37" s="126"/>
      <c r="Q37" s="129"/>
    </row>
    <row r="38" spans="1:17" x14ac:dyDescent="0.2">
      <c r="A38" s="120"/>
      <c r="B38" s="50">
        <v>3168</v>
      </c>
      <c r="C38" s="50" t="s">
        <v>24</v>
      </c>
      <c r="D38" s="50">
        <v>1892</v>
      </c>
      <c r="E38" s="50" t="s">
        <v>19</v>
      </c>
      <c r="F38" s="50" t="s">
        <v>20</v>
      </c>
      <c r="G38" s="57">
        <v>47</v>
      </c>
      <c r="H38" s="58">
        <v>5</v>
      </c>
      <c r="I38" s="59">
        <v>0.86747227147248163</v>
      </c>
      <c r="J38" s="50">
        <v>10.199999999999999</v>
      </c>
      <c r="K38" s="59">
        <v>0.77899009978228828</v>
      </c>
      <c r="L38" s="60"/>
      <c r="M38" s="61">
        <v>0.78</v>
      </c>
      <c r="N38" s="49" t="s">
        <v>83</v>
      </c>
      <c r="O38" s="123"/>
      <c r="P38" s="126"/>
      <c r="Q38" s="129"/>
    </row>
    <row r="39" spans="1:17" x14ac:dyDescent="0.2">
      <c r="A39" s="120"/>
      <c r="B39" s="50">
        <v>3169</v>
      </c>
      <c r="C39" s="51" t="s">
        <v>24</v>
      </c>
      <c r="D39" s="51">
        <v>1900</v>
      </c>
      <c r="E39" s="51" t="s">
        <v>19</v>
      </c>
      <c r="F39" s="51" t="s">
        <v>20</v>
      </c>
      <c r="G39" s="52">
        <v>45</v>
      </c>
      <c r="H39" s="53">
        <v>5</v>
      </c>
      <c r="I39" s="54">
        <v>0.79521564043991644</v>
      </c>
      <c r="J39" s="50">
        <v>10.199999999999999</v>
      </c>
      <c r="K39" s="54">
        <v>0.71410364511504498</v>
      </c>
      <c r="L39" s="55"/>
      <c r="M39" s="56">
        <v>0.71</v>
      </c>
      <c r="N39" s="49" t="s">
        <v>83</v>
      </c>
      <c r="O39" s="123"/>
      <c r="P39" s="126"/>
      <c r="Q39" s="129"/>
    </row>
    <row r="40" spans="1:17" ht="13.5" thickBot="1" x14ac:dyDescent="0.25">
      <c r="A40" s="121"/>
      <c r="B40" s="62"/>
      <c r="C40" s="62"/>
      <c r="D40" s="62"/>
      <c r="E40" s="62"/>
      <c r="F40" s="62"/>
      <c r="G40" s="76"/>
      <c r="H40" s="77"/>
      <c r="I40" s="78"/>
      <c r="J40" s="62"/>
      <c r="K40" s="79" t="s">
        <v>27</v>
      </c>
      <c r="L40" s="80"/>
      <c r="M40" s="79">
        <f>SUM(M30:M39)</f>
        <v>8.2200000000000006</v>
      </c>
      <c r="N40" s="81"/>
      <c r="O40" s="124"/>
      <c r="P40" s="127"/>
      <c r="Q40" s="130"/>
    </row>
    <row r="41" spans="1:17" ht="13.5" thickBot="1" x14ac:dyDescent="0.25">
      <c r="A41" s="33"/>
      <c r="B41" s="34"/>
      <c r="C41" s="70"/>
      <c r="D41" s="70"/>
      <c r="E41" s="70"/>
      <c r="F41" s="70"/>
      <c r="G41" s="71"/>
      <c r="H41" s="72"/>
      <c r="I41" s="73"/>
      <c r="J41" s="34"/>
      <c r="K41" s="73"/>
      <c r="L41" s="74"/>
      <c r="M41" s="75"/>
      <c r="N41" s="70"/>
      <c r="O41" s="34"/>
      <c r="P41" s="40"/>
      <c r="Q41" s="40"/>
    </row>
    <row r="42" spans="1:17" x14ac:dyDescent="0.2">
      <c r="A42" s="131" t="s">
        <v>28</v>
      </c>
      <c r="B42" s="43">
        <v>3177</v>
      </c>
      <c r="C42" s="82" t="s">
        <v>29</v>
      </c>
      <c r="D42" s="82">
        <v>8291</v>
      </c>
      <c r="E42" s="82" t="s">
        <v>30</v>
      </c>
      <c r="F42" s="82" t="s">
        <v>20</v>
      </c>
      <c r="G42" s="83">
        <v>43</v>
      </c>
      <c r="H42" s="84">
        <v>5</v>
      </c>
      <c r="I42" s="85">
        <v>0.72610060206094085</v>
      </c>
      <c r="J42" s="43"/>
      <c r="K42" s="85">
        <v>0.63</v>
      </c>
      <c r="L42" s="86"/>
      <c r="M42" s="87">
        <v>0.63</v>
      </c>
      <c r="N42" s="82"/>
      <c r="O42" s="132" t="s">
        <v>21</v>
      </c>
      <c r="P42" s="133"/>
      <c r="Q42" s="134">
        <f>SUM(M58*P42)</f>
        <v>0</v>
      </c>
    </row>
    <row r="43" spans="1:17" x14ac:dyDescent="0.2">
      <c r="A43" s="120"/>
      <c r="B43" s="50">
        <v>3178</v>
      </c>
      <c r="C43" s="50" t="s">
        <v>29</v>
      </c>
      <c r="D43" s="50">
        <v>8300</v>
      </c>
      <c r="E43" s="50" t="s">
        <v>30</v>
      </c>
      <c r="F43" s="50" t="s">
        <v>20</v>
      </c>
      <c r="G43" s="57">
        <v>43</v>
      </c>
      <c r="H43" s="58">
        <v>5</v>
      </c>
      <c r="I43" s="59">
        <v>0.72610060206094085</v>
      </c>
      <c r="J43" s="50"/>
      <c r="K43" s="59">
        <v>0.63</v>
      </c>
      <c r="L43" s="60"/>
      <c r="M43" s="61">
        <v>0.63</v>
      </c>
      <c r="N43" s="50"/>
      <c r="O43" s="123"/>
      <c r="P43" s="126"/>
      <c r="Q43" s="129"/>
    </row>
    <row r="44" spans="1:17" x14ac:dyDescent="0.2">
      <c r="A44" s="120"/>
      <c r="B44" s="50">
        <v>3179</v>
      </c>
      <c r="C44" s="51" t="s">
        <v>29</v>
      </c>
      <c r="D44" s="51">
        <v>8475</v>
      </c>
      <c r="E44" s="51" t="s">
        <v>30</v>
      </c>
      <c r="F44" s="51" t="s">
        <v>20</v>
      </c>
      <c r="G44" s="52">
        <v>40</v>
      </c>
      <c r="H44" s="53">
        <v>5</v>
      </c>
      <c r="I44" s="54">
        <v>0.62831853071795862</v>
      </c>
      <c r="J44" s="50"/>
      <c r="K44" s="54">
        <v>0.54</v>
      </c>
      <c r="L44" s="55"/>
      <c r="M44" s="56">
        <v>0.54</v>
      </c>
      <c r="N44" s="51"/>
      <c r="O44" s="123"/>
      <c r="P44" s="126"/>
      <c r="Q44" s="129"/>
    </row>
    <row r="45" spans="1:17" x14ac:dyDescent="0.2">
      <c r="A45" s="120"/>
      <c r="B45" s="50">
        <v>3180</v>
      </c>
      <c r="C45" s="50" t="s">
        <v>29</v>
      </c>
      <c r="D45" s="50">
        <v>8318</v>
      </c>
      <c r="E45" s="50" t="s">
        <v>30</v>
      </c>
      <c r="F45" s="50" t="s">
        <v>20</v>
      </c>
      <c r="G45" s="57">
        <v>33</v>
      </c>
      <c r="H45" s="58">
        <v>5</v>
      </c>
      <c r="I45" s="59">
        <v>0.42764929996991063</v>
      </c>
      <c r="J45" s="50"/>
      <c r="K45" s="59">
        <v>0.37</v>
      </c>
      <c r="L45" s="60"/>
      <c r="M45" s="61">
        <v>0.37</v>
      </c>
      <c r="N45" s="50"/>
      <c r="O45" s="123"/>
      <c r="P45" s="126"/>
      <c r="Q45" s="129"/>
    </row>
    <row r="46" spans="1:17" x14ac:dyDescent="0.2">
      <c r="A46" s="120"/>
      <c r="B46" s="50">
        <v>3181</v>
      </c>
      <c r="C46" s="51" t="s">
        <v>29</v>
      </c>
      <c r="D46" s="51">
        <v>8302</v>
      </c>
      <c r="E46" s="51" t="s">
        <v>30</v>
      </c>
      <c r="F46" s="51" t="s">
        <v>20</v>
      </c>
      <c r="G46" s="52">
        <v>38</v>
      </c>
      <c r="H46" s="53">
        <v>5</v>
      </c>
      <c r="I46" s="54">
        <v>0.56705747397295769</v>
      </c>
      <c r="J46" s="50"/>
      <c r="K46" s="54">
        <v>0.49</v>
      </c>
      <c r="L46" s="55"/>
      <c r="M46" s="56">
        <v>0.49</v>
      </c>
      <c r="N46" s="51"/>
      <c r="O46" s="123"/>
      <c r="P46" s="126"/>
      <c r="Q46" s="129"/>
    </row>
    <row r="47" spans="1:17" x14ac:dyDescent="0.2">
      <c r="A47" s="120"/>
      <c r="B47" s="50">
        <v>3182</v>
      </c>
      <c r="C47" s="50" t="s">
        <v>29</v>
      </c>
      <c r="D47" s="50">
        <v>8289</v>
      </c>
      <c r="E47" s="50" t="s">
        <v>30</v>
      </c>
      <c r="F47" s="50" t="s">
        <v>20</v>
      </c>
      <c r="G47" s="57">
        <v>30</v>
      </c>
      <c r="H47" s="58">
        <v>5</v>
      </c>
      <c r="I47" s="59">
        <v>0.35342917352885173</v>
      </c>
      <c r="J47" s="50"/>
      <c r="K47" s="59">
        <v>0.3</v>
      </c>
      <c r="L47" s="60"/>
      <c r="M47" s="61">
        <v>0.3</v>
      </c>
      <c r="N47" s="50"/>
      <c r="O47" s="123"/>
      <c r="P47" s="126"/>
      <c r="Q47" s="129"/>
    </row>
    <row r="48" spans="1:17" x14ac:dyDescent="0.2">
      <c r="A48" s="120"/>
      <c r="B48" s="50">
        <v>3183</v>
      </c>
      <c r="C48" s="51" t="s">
        <v>29</v>
      </c>
      <c r="D48" s="51">
        <v>8308</v>
      </c>
      <c r="E48" s="51" t="s">
        <v>30</v>
      </c>
      <c r="F48" s="51" t="s">
        <v>20</v>
      </c>
      <c r="G48" s="52">
        <v>31</v>
      </c>
      <c r="H48" s="53">
        <v>5</v>
      </c>
      <c r="I48" s="54">
        <v>0.37738381751247391</v>
      </c>
      <c r="J48" s="50"/>
      <c r="K48" s="54">
        <v>0.32</v>
      </c>
      <c r="L48" s="55"/>
      <c r="M48" s="56">
        <v>0.32</v>
      </c>
      <c r="N48" s="51"/>
      <c r="O48" s="123"/>
      <c r="P48" s="126"/>
      <c r="Q48" s="129"/>
    </row>
    <row r="49" spans="1:17" x14ac:dyDescent="0.2">
      <c r="A49" s="120"/>
      <c r="B49" s="50">
        <v>3184</v>
      </c>
      <c r="C49" s="50" t="s">
        <v>29</v>
      </c>
      <c r="D49" s="50">
        <v>8306</v>
      </c>
      <c r="E49" s="50" t="s">
        <v>30</v>
      </c>
      <c r="F49" s="50" t="s">
        <v>20</v>
      </c>
      <c r="G49" s="57">
        <v>35</v>
      </c>
      <c r="H49" s="58">
        <v>5</v>
      </c>
      <c r="I49" s="59">
        <v>0.48105637508093702</v>
      </c>
      <c r="J49" s="50"/>
      <c r="K49" s="59">
        <v>0.41</v>
      </c>
      <c r="L49" s="60"/>
      <c r="M49" s="61">
        <v>0.41</v>
      </c>
      <c r="N49" s="50"/>
      <c r="O49" s="123"/>
      <c r="P49" s="126"/>
      <c r="Q49" s="129"/>
    </row>
    <row r="50" spans="1:17" x14ac:dyDescent="0.2">
      <c r="A50" s="120"/>
      <c r="B50" s="50">
        <v>3185</v>
      </c>
      <c r="C50" s="51" t="s">
        <v>29</v>
      </c>
      <c r="D50" s="51">
        <v>8295</v>
      </c>
      <c r="E50" s="51" t="s">
        <v>30</v>
      </c>
      <c r="F50" s="51" t="s">
        <v>20</v>
      </c>
      <c r="G50" s="52">
        <v>35</v>
      </c>
      <c r="H50" s="53">
        <v>5</v>
      </c>
      <c r="I50" s="54">
        <v>0.48</v>
      </c>
      <c r="J50" s="50"/>
      <c r="K50" s="54">
        <v>0.48</v>
      </c>
      <c r="L50" s="55"/>
      <c r="M50" s="56">
        <v>0.48</v>
      </c>
      <c r="N50" s="51"/>
      <c r="O50" s="123"/>
      <c r="P50" s="126"/>
      <c r="Q50" s="129"/>
    </row>
    <row r="51" spans="1:17" x14ac:dyDescent="0.2">
      <c r="A51" s="120"/>
      <c r="B51" s="50">
        <v>3186</v>
      </c>
      <c r="C51" s="50" t="s">
        <v>29</v>
      </c>
      <c r="D51" s="50">
        <v>8316</v>
      </c>
      <c r="E51" s="50" t="s">
        <v>30</v>
      </c>
      <c r="F51" s="50" t="s">
        <v>20</v>
      </c>
      <c r="G51" s="57">
        <v>33</v>
      </c>
      <c r="H51" s="58">
        <v>5</v>
      </c>
      <c r="I51" s="59">
        <v>0.42764929996991063</v>
      </c>
      <c r="J51" s="50"/>
      <c r="K51" s="59">
        <v>0.37</v>
      </c>
      <c r="L51" s="60"/>
      <c r="M51" s="61">
        <v>0.37</v>
      </c>
      <c r="N51" s="50"/>
      <c r="O51" s="123"/>
      <c r="P51" s="126"/>
      <c r="Q51" s="129"/>
    </row>
    <row r="52" spans="1:17" x14ac:dyDescent="0.2">
      <c r="A52" s="120"/>
      <c r="B52" s="50">
        <v>3187</v>
      </c>
      <c r="C52" s="51" t="s">
        <v>29</v>
      </c>
      <c r="D52" s="51">
        <v>8307</v>
      </c>
      <c r="E52" s="51" t="s">
        <v>30</v>
      </c>
      <c r="F52" s="51" t="s">
        <v>20</v>
      </c>
      <c r="G52" s="52">
        <v>32</v>
      </c>
      <c r="H52" s="53">
        <v>5</v>
      </c>
      <c r="I52" s="54">
        <v>0.40212385965949354</v>
      </c>
      <c r="J52" s="50"/>
      <c r="K52" s="54">
        <v>0.35</v>
      </c>
      <c r="L52" s="55"/>
      <c r="M52" s="56">
        <v>0.35</v>
      </c>
      <c r="N52" s="51"/>
      <c r="O52" s="123"/>
      <c r="P52" s="126"/>
      <c r="Q52" s="129"/>
    </row>
    <row r="53" spans="1:17" x14ac:dyDescent="0.2">
      <c r="A53" s="120"/>
      <c r="B53" s="50">
        <v>3188</v>
      </c>
      <c r="C53" s="50" t="s">
        <v>29</v>
      </c>
      <c r="D53" s="50">
        <v>8297</v>
      </c>
      <c r="E53" s="50" t="s">
        <v>30</v>
      </c>
      <c r="F53" s="50" t="s">
        <v>20</v>
      </c>
      <c r="G53" s="57">
        <v>30</v>
      </c>
      <c r="H53" s="58">
        <v>4</v>
      </c>
      <c r="I53" s="59">
        <v>0.28274333882308139</v>
      </c>
      <c r="J53" s="50"/>
      <c r="K53" s="59">
        <v>0.28274333882308139</v>
      </c>
      <c r="L53" s="60"/>
      <c r="M53" s="61">
        <v>0.28274333882308139</v>
      </c>
      <c r="N53" s="50"/>
      <c r="O53" s="123"/>
      <c r="P53" s="126"/>
      <c r="Q53" s="129"/>
    </row>
    <row r="54" spans="1:17" x14ac:dyDescent="0.2">
      <c r="A54" s="120"/>
      <c r="B54" s="50">
        <v>3189</v>
      </c>
      <c r="C54" s="51" t="s">
        <v>29</v>
      </c>
      <c r="D54" s="51">
        <v>8339</v>
      </c>
      <c r="E54" s="51" t="s">
        <v>30</v>
      </c>
      <c r="F54" s="51" t="s">
        <v>20</v>
      </c>
      <c r="G54" s="52">
        <v>31</v>
      </c>
      <c r="H54" s="53">
        <v>5</v>
      </c>
      <c r="I54" s="54">
        <v>0.37738381751247391</v>
      </c>
      <c r="J54" s="50"/>
      <c r="K54" s="54">
        <v>0.32</v>
      </c>
      <c r="L54" s="55"/>
      <c r="M54" s="56">
        <v>0.32</v>
      </c>
      <c r="N54" s="51"/>
      <c r="O54" s="123"/>
      <c r="P54" s="126"/>
      <c r="Q54" s="129"/>
    </row>
    <row r="55" spans="1:17" x14ac:dyDescent="0.2">
      <c r="A55" s="120"/>
      <c r="B55" s="50">
        <v>3190</v>
      </c>
      <c r="C55" s="50" t="s">
        <v>29</v>
      </c>
      <c r="D55" s="50">
        <v>8315</v>
      </c>
      <c r="E55" s="50" t="s">
        <v>30</v>
      </c>
      <c r="F55" s="50" t="s">
        <v>20</v>
      </c>
      <c r="G55" s="57">
        <v>31</v>
      </c>
      <c r="H55" s="58">
        <v>5</v>
      </c>
      <c r="I55" s="59">
        <v>0.37738381751247391</v>
      </c>
      <c r="J55" s="50"/>
      <c r="K55" s="59">
        <v>0.32</v>
      </c>
      <c r="L55" s="60"/>
      <c r="M55" s="61">
        <v>0.32</v>
      </c>
      <c r="N55" s="50"/>
      <c r="O55" s="123"/>
      <c r="P55" s="126"/>
      <c r="Q55" s="129"/>
    </row>
    <row r="56" spans="1:17" x14ac:dyDescent="0.2">
      <c r="A56" s="120"/>
      <c r="B56" s="50">
        <v>3191</v>
      </c>
      <c r="C56" s="51" t="s">
        <v>29</v>
      </c>
      <c r="D56" s="51">
        <v>8361</v>
      </c>
      <c r="E56" s="51" t="s">
        <v>30</v>
      </c>
      <c r="F56" s="51" t="s">
        <v>20</v>
      </c>
      <c r="G56" s="52">
        <v>37</v>
      </c>
      <c r="H56" s="53">
        <v>5</v>
      </c>
      <c r="I56" s="54">
        <v>0.53760504284555333</v>
      </c>
      <c r="J56" s="50"/>
      <c r="K56" s="54">
        <v>0.46</v>
      </c>
      <c r="L56" s="55"/>
      <c r="M56" s="56">
        <v>0.46</v>
      </c>
      <c r="N56" s="51"/>
      <c r="O56" s="123"/>
      <c r="P56" s="126"/>
      <c r="Q56" s="129"/>
    </row>
    <row r="57" spans="1:17" x14ac:dyDescent="0.2">
      <c r="A57" s="120"/>
      <c r="B57" s="50">
        <v>3192</v>
      </c>
      <c r="C57" s="50" t="s">
        <v>29</v>
      </c>
      <c r="D57" s="50">
        <v>8340</v>
      </c>
      <c r="E57" s="50" t="s">
        <v>30</v>
      </c>
      <c r="F57" s="50" t="s">
        <v>20</v>
      </c>
      <c r="G57" s="57">
        <v>41</v>
      </c>
      <c r="H57" s="58">
        <v>5</v>
      </c>
      <c r="I57" s="59">
        <v>0.66012715633555508</v>
      </c>
      <c r="J57" s="50"/>
      <c r="K57" s="59">
        <v>0.56999999999999995</v>
      </c>
      <c r="L57" s="60"/>
      <c r="M57" s="61">
        <v>0.56999999999999995</v>
      </c>
      <c r="N57" s="50"/>
      <c r="O57" s="123"/>
      <c r="P57" s="126"/>
      <c r="Q57" s="129"/>
    </row>
    <row r="58" spans="1:17" ht="13.5" thickBot="1" x14ac:dyDescent="0.25">
      <c r="A58" s="121"/>
      <c r="B58" s="62"/>
      <c r="C58" s="63"/>
      <c r="D58" s="63"/>
      <c r="E58" s="63"/>
      <c r="F58" s="63"/>
      <c r="G58" s="64"/>
      <c r="H58" s="65"/>
      <c r="I58" s="66"/>
      <c r="J58" s="62"/>
      <c r="K58" s="67" t="s">
        <v>31</v>
      </c>
      <c r="L58" s="68"/>
      <c r="M58" s="67">
        <f>SUM(M42:M57)</f>
        <v>6.8427433388230821</v>
      </c>
      <c r="N58" s="63"/>
      <c r="O58" s="124"/>
      <c r="P58" s="127"/>
      <c r="Q58" s="130"/>
    </row>
    <row r="59" spans="1:17" ht="27.75" customHeight="1" thickBot="1" x14ac:dyDescent="0.25">
      <c r="A59" s="33"/>
      <c r="B59" s="34"/>
      <c r="C59" s="70"/>
      <c r="D59" s="70"/>
      <c r="E59" s="70"/>
      <c r="F59" s="70"/>
      <c r="G59" s="71"/>
      <c r="H59" s="72"/>
      <c r="I59" s="73"/>
      <c r="J59" s="34"/>
      <c r="K59" s="73"/>
      <c r="L59" s="74"/>
      <c r="M59" s="75"/>
      <c r="N59" s="70"/>
      <c r="O59" s="34"/>
      <c r="P59" s="40"/>
      <c r="Q59" s="40"/>
    </row>
    <row r="60" spans="1:17" x14ac:dyDescent="0.2">
      <c r="A60" s="131" t="s">
        <v>32</v>
      </c>
      <c r="B60" s="43">
        <v>3193</v>
      </c>
      <c r="C60" s="43" t="s">
        <v>29</v>
      </c>
      <c r="D60" s="43">
        <v>8365</v>
      </c>
      <c r="E60" s="43" t="s">
        <v>30</v>
      </c>
      <c r="F60" s="43" t="s">
        <v>20</v>
      </c>
      <c r="G60" s="44">
        <v>37</v>
      </c>
      <c r="H60" s="45">
        <v>5</v>
      </c>
      <c r="I60" s="46">
        <v>0.53760504284555333</v>
      </c>
      <c r="J60" s="43"/>
      <c r="K60" s="46">
        <v>0.46</v>
      </c>
      <c r="L60" s="47"/>
      <c r="M60" s="48">
        <v>0.46</v>
      </c>
      <c r="N60" s="43"/>
      <c r="O60" s="132" t="s">
        <v>21</v>
      </c>
      <c r="P60" s="133"/>
      <c r="Q60" s="134">
        <f>SUM(M74*P60)</f>
        <v>0</v>
      </c>
    </row>
    <row r="61" spans="1:17" x14ac:dyDescent="0.2">
      <c r="A61" s="120"/>
      <c r="B61" s="50">
        <v>3194</v>
      </c>
      <c r="C61" s="51" t="s">
        <v>29</v>
      </c>
      <c r="D61" s="51">
        <v>8362</v>
      </c>
      <c r="E61" s="51" t="s">
        <v>30</v>
      </c>
      <c r="F61" s="51" t="s">
        <v>20</v>
      </c>
      <c r="G61" s="52">
        <v>37</v>
      </c>
      <c r="H61" s="53">
        <v>5</v>
      </c>
      <c r="I61" s="54">
        <v>0.53760504284555333</v>
      </c>
      <c r="J61" s="50"/>
      <c r="K61" s="54">
        <v>0.46</v>
      </c>
      <c r="L61" s="55"/>
      <c r="M61" s="56">
        <v>0.46</v>
      </c>
      <c r="N61" s="51"/>
      <c r="O61" s="123"/>
      <c r="P61" s="126"/>
      <c r="Q61" s="129"/>
    </row>
    <row r="62" spans="1:17" x14ac:dyDescent="0.2">
      <c r="A62" s="120"/>
      <c r="B62" s="50">
        <v>3195</v>
      </c>
      <c r="C62" s="50" t="s">
        <v>29</v>
      </c>
      <c r="D62" s="50">
        <v>8364</v>
      </c>
      <c r="E62" s="50" t="s">
        <v>30</v>
      </c>
      <c r="F62" s="50" t="s">
        <v>20</v>
      </c>
      <c r="G62" s="57">
        <v>31</v>
      </c>
      <c r="H62" s="58">
        <v>5</v>
      </c>
      <c r="I62" s="59">
        <v>0.37738381751247391</v>
      </c>
      <c r="J62" s="50"/>
      <c r="K62" s="59">
        <v>0.32</v>
      </c>
      <c r="L62" s="60"/>
      <c r="M62" s="61">
        <v>0.32</v>
      </c>
      <c r="N62" s="50"/>
      <c r="O62" s="123"/>
      <c r="P62" s="126"/>
      <c r="Q62" s="129"/>
    </row>
    <row r="63" spans="1:17" x14ac:dyDescent="0.2">
      <c r="A63" s="120"/>
      <c r="B63" s="50">
        <v>3196</v>
      </c>
      <c r="C63" s="51" t="s">
        <v>29</v>
      </c>
      <c r="D63" s="51">
        <v>8287</v>
      </c>
      <c r="E63" s="51" t="s">
        <v>30</v>
      </c>
      <c r="F63" s="51" t="s">
        <v>20</v>
      </c>
      <c r="G63" s="52">
        <v>43</v>
      </c>
      <c r="H63" s="53">
        <v>5</v>
      </c>
      <c r="I63" s="54">
        <v>0.72610060206094085</v>
      </c>
      <c r="J63" s="50"/>
      <c r="K63" s="54">
        <v>0.63</v>
      </c>
      <c r="L63" s="55"/>
      <c r="M63" s="56">
        <v>0.63</v>
      </c>
      <c r="N63" s="51"/>
      <c r="O63" s="123"/>
      <c r="P63" s="126"/>
      <c r="Q63" s="129"/>
    </row>
    <row r="64" spans="1:17" x14ac:dyDescent="0.2">
      <c r="A64" s="120"/>
      <c r="B64" s="50">
        <v>3197</v>
      </c>
      <c r="C64" s="50" t="s">
        <v>29</v>
      </c>
      <c r="D64" s="50">
        <v>8317</v>
      </c>
      <c r="E64" s="50" t="s">
        <v>30</v>
      </c>
      <c r="F64" s="50" t="s">
        <v>20</v>
      </c>
      <c r="G64" s="57">
        <v>31</v>
      </c>
      <c r="H64" s="58">
        <v>5</v>
      </c>
      <c r="I64" s="59">
        <v>0.37738381751247391</v>
      </c>
      <c r="J64" s="50"/>
      <c r="K64" s="59">
        <v>0.32</v>
      </c>
      <c r="L64" s="60"/>
      <c r="M64" s="61">
        <v>0.32</v>
      </c>
      <c r="N64" s="50"/>
      <c r="O64" s="123"/>
      <c r="P64" s="126"/>
      <c r="Q64" s="129"/>
    </row>
    <row r="65" spans="1:17" x14ac:dyDescent="0.2">
      <c r="A65" s="120"/>
      <c r="B65" s="50">
        <v>3198</v>
      </c>
      <c r="C65" s="51" t="s">
        <v>29</v>
      </c>
      <c r="D65" s="51">
        <v>8328</v>
      </c>
      <c r="E65" s="51" t="s">
        <v>30</v>
      </c>
      <c r="F65" s="51" t="s">
        <v>20</v>
      </c>
      <c r="G65" s="52">
        <v>36</v>
      </c>
      <c r="H65" s="53">
        <v>5</v>
      </c>
      <c r="I65" s="54">
        <v>0.50893800988154647</v>
      </c>
      <c r="J65" s="50"/>
      <c r="K65" s="54">
        <v>0.44</v>
      </c>
      <c r="L65" s="55"/>
      <c r="M65" s="56">
        <v>0.44</v>
      </c>
      <c r="N65" s="51"/>
      <c r="O65" s="123"/>
      <c r="P65" s="126"/>
      <c r="Q65" s="129"/>
    </row>
    <row r="66" spans="1:17" x14ac:dyDescent="0.2">
      <c r="A66" s="120"/>
      <c r="B66" s="50">
        <v>3199</v>
      </c>
      <c r="C66" s="50" t="s">
        <v>29</v>
      </c>
      <c r="D66" s="50">
        <v>8310</v>
      </c>
      <c r="E66" s="50" t="s">
        <v>30</v>
      </c>
      <c r="F66" s="50" t="s">
        <v>20</v>
      </c>
      <c r="G66" s="57">
        <v>30</v>
      </c>
      <c r="H66" s="58">
        <v>5</v>
      </c>
      <c r="I66" s="59">
        <v>0.35342917352885173</v>
      </c>
      <c r="J66" s="50"/>
      <c r="K66" s="59">
        <v>0.3</v>
      </c>
      <c r="L66" s="60"/>
      <c r="M66" s="61">
        <v>0.3</v>
      </c>
      <c r="N66" s="50"/>
      <c r="O66" s="123"/>
      <c r="P66" s="126"/>
      <c r="Q66" s="129"/>
    </row>
    <row r="67" spans="1:17" x14ac:dyDescent="0.2">
      <c r="A67" s="120"/>
      <c r="B67" s="50">
        <v>3200</v>
      </c>
      <c r="C67" s="51" t="s">
        <v>29</v>
      </c>
      <c r="D67" s="51">
        <v>8304</v>
      </c>
      <c r="E67" s="51" t="s">
        <v>30</v>
      </c>
      <c r="F67" s="51" t="s">
        <v>20</v>
      </c>
      <c r="G67" s="52">
        <v>39</v>
      </c>
      <c r="H67" s="53">
        <v>5</v>
      </c>
      <c r="I67" s="54">
        <v>0.59729530326375946</v>
      </c>
      <c r="J67" s="50"/>
      <c r="K67" s="54">
        <v>0.52</v>
      </c>
      <c r="L67" s="55"/>
      <c r="M67" s="56">
        <v>0.52</v>
      </c>
      <c r="N67" s="51"/>
      <c r="O67" s="123"/>
      <c r="P67" s="126"/>
      <c r="Q67" s="129"/>
    </row>
    <row r="68" spans="1:17" x14ac:dyDescent="0.2">
      <c r="A68" s="120"/>
      <c r="B68" s="50">
        <v>3201</v>
      </c>
      <c r="C68" s="50" t="s">
        <v>29</v>
      </c>
      <c r="D68" s="50">
        <v>8354</v>
      </c>
      <c r="E68" s="50" t="s">
        <v>30</v>
      </c>
      <c r="F68" s="50" t="s">
        <v>20</v>
      </c>
      <c r="G68" s="57">
        <v>31</v>
      </c>
      <c r="H68" s="58">
        <v>5</v>
      </c>
      <c r="I68" s="59">
        <v>0.37738381751247391</v>
      </c>
      <c r="J68" s="50"/>
      <c r="K68" s="59">
        <v>0.37738381751247391</v>
      </c>
      <c r="L68" s="60"/>
      <c r="M68" s="61">
        <v>0.37738381751247391</v>
      </c>
      <c r="N68" s="50"/>
      <c r="O68" s="123"/>
      <c r="P68" s="126"/>
      <c r="Q68" s="129"/>
    </row>
    <row r="69" spans="1:17" x14ac:dyDescent="0.2">
      <c r="A69" s="120"/>
      <c r="B69" s="50">
        <v>3202</v>
      </c>
      <c r="C69" s="51" t="s">
        <v>29</v>
      </c>
      <c r="D69" s="51">
        <v>8346</v>
      </c>
      <c r="E69" s="51" t="s">
        <v>30</v>
      </c>
      <c r="F69" s="51" t="s">
        <v>20</v>
      </c>
      <c r="G69" s="52">
        <v>33</v>
      </c>
      <c r="H69" s="53">
        <v>5</v>
      </c>
      <c r="I69" s="54">
        <v>0.42764929996991063</v>
      </c>
      <c r="J69" s="50"/>
      <c r="K69" s="54">
        <v>0.37</v>
      </c>
      <c r="L69" s="55"/>
      <c r="M69" s="56">
        <v>0.37</v>
      </c>
      <c r="N69" s="51"/>
      <c r="O69" s="123"/>
      <c r="P69" s="126"/>
      <c r="Q69" s="129"/>
    </row>
    <row r="70" spans="1:17" x14ac:dyDescent="0.2">
      <c r="A70" s="120"/>
      <c r="B70" s="50">
        <v>3203</v>
      </c>
      <c r="C70" s="50" t="s">
        <v>29</v>
      </c>
      <c r="D70" s="50">
        <v>8477</v>
      </c>
      <c r="E70" s="50" t="s">
        <v>30</v>
      </c>
      <c r="F70" s="50" t="s">
        <v>20</v>
      </c>
      <c r="G70" s="57">
        <v>33</v>
      </c>
      <c r="H70" s="58">
        <v>5</v>
      </c>
      <c r="I70" s="59">
        <v>0.42764929996991063</v>
      </c>
      <c r="J70" s="50"/>
      <c r="K70" s="59">
        <v>0.37</v>
      </c>
      <c r="L70" s="60"/>
      <c r="M70" s="61">
        <v>0.37</v>
      </c>
      <c r="N70" s="50"/>
      <c r="O70" s="123"/>
      <c r="P70" s="126"/>
      <c r="Q70" s="129"/>
    </row>
    <row r="71" spans="1:17" x14ac:dyDescent="0.2">
      <c r="A71" s="120"/>
      <c r="B71" s="50">
        <v>3204</v>
      </c>
      <c r="C71" s="51" t="s">
        <v>29</v>
      </c>
      <c r="D71" s="51">
        <v>8322</v>
      </c>
      <c r="E71" s="51" t="s">
        <v>30</v>
      </c>
      <c r="F71" s="51" t="s">
        <v>20</v>
      </c>
      <c r="G71" s="52">
        <v>32</v>
      </c>
      <c r="H71" s="53">
        <v>5</v>
      </c>
      <c r="I71" s="54">
        <v>0.40212385965949354</v>
      </c>
      <c r="J71" s="50"/>
      <c r="K71" s="54">
        <v>0.35</v>
      </c>
      <c r="L71" s="55"/>
      <c r="M71" s="56">
        <v>0.35</v>
      </c>
      <c r="N71" s="51"/>
      <c r="O71" s="123"/>
      <c r="P71" s="126"/>
      <c r="Q71" s="129"/>
    </row>
    <row r="72" spans="1:17" x14ac:dyDescent="0.2">
      <c r="A72" s="120"/>
      <c r="B72" s="50">
        <v>3205</v>
      </c>
      <c r="C72" s="50" t="s">
        <v>29</v>
      </c>
      <c r="D72" s="50">
        <v>8326</v>
      </c>
      <c r="E72" s="50" t="s">
        <v>30</v>
      </c>
      <c r="F72" s="50" t="s">
        <v>20</v>
      </c>
      <c r="G72" s="57">
        <v>36</v>
      </c>
      <c r="H72" s="58">
        <v>5</v>
      </c>
      <c r="I72" s="59">
        <v>0.50893800988154647</v>
      </c>
      <c r="J72" s="50"/>
      <c r="K72" s="59">
        <v>0.44</v>
      </c>
      <c r="L72" s="60"/>
      <c r="M72" s="61">
        <v>0.44</v>
      </c>
      <c r="N72" s="50"/>
      <c r="O72" s="123"/>
      <c r="P72" s="126"/>
      <c r="Q72" s="129"/>
    </row>
    <row r="73" spans="1:17" x14ac:dyDescent="0.2">
      <c r="A73" s="120"/>
      <c r="B73" s="50">
        <v>3206</v>
      </c>
      <c r="C73" s="51" t="s">
        <v>29</v>
      </c>
      <c r="D73" s="51">
        <v>8327</v>
      </c>
      <c r="E73" s="51" t="s">
        <v>30</v>
      </c>
      <c r="F73" s="51" t="s">
        <v>20</v>
      </c>
      <c r="G73" s="52">
        <v>31</v>
      </c>
      <c r="H73" s="53">
        <v>5</v>
      </c>
      <c r="I73" s="54">
        <v>0.37738381751247391</v>
      </c>
      <c r="J73" s="50"/>
      <c r="K73" s="54">
        <v>0.32</v>
      </c>
      <c r="L73" s="55"/>
      <c r="M73" s="56">
        <v>0.32</v>
      </c>
      <c r="N73" s="51"/>
      <c r="O73" s="123"/>
      <c r="P73" s="126"/>
      <c r="Q73" s="129"/>
    </row>
    <row r="74" spans="1:17" ht="13.5" thickBot="1" x14ac:dyDescent="0.25">
      <c r="A74" s="121"/>
      <c r="B74" s="62"/>
      <c r="C74" s="63"/>
      <c r="D74" s="63"/>
      <c r="E74" s="63"/>
      <c r="F74" s="63"/>
      <c r="G74" s="64"/>
      <c r="H74" s="65"/>
      <c r="I74" s="66"/>
      <c r="J74" s="62"/>
      <c r="K74" s="79" t="s">
        <v>33</v>
      </c>
      <c r="L74" s="80"/>
      <c r="M74" s="79">
        <f>SUM(M60:M73)</f>
        <v>5.6773838175124736</v>
      </c>
      <c r="N74" s="62"/>
      <c r="O74" s="124"/>
      <c r="P74" s="127"/>
      <c r="Q74" s="130"/>
    </row>
    <row r="75" spans="1:17" x14ac:dyDescent="0.2">
      <c r="A75" s="88"/>
      <c r="B75" s="3"/>
      <c r="C75" s="3"/>
      <c r="D75" s="3"/>
      <c r="E75" s="3"/>
      <c r="F75" s="3"/>
      <c r="G75" s="89"/>
      <c r="H75" s="90"/>
      <c r="I75" s="91"/>
      <c r="J75" s="3"/>
      <c r="K75" s="91"/>
      <c r="L75" s="92"/>
      <c r="M75" s="93"/>
      <c r="N75" s="3"/>
      <c r="O75" s="3"/>
      <c r="P75" s="94"/>
      <c r="Q75" s="94"/>
    </row>
    <row r="76" spans="1:17" ht="13.5" thickBot="1" x14ac:dyDescent="0.25">
      <c r="A76" s="88"/>
      <c r="B76" s="3"/>
      <c r="C76" s="3"/>
      <c r="D76" s="3"/>
      <c r="E76" s="3"/>
      <c r="F76" s="3"/>
      <c r="G76" s="89"/>
      <c r="H76" s="90"/>
      <c r="I76" s="91"/>
      <c r="J76" s="3"/>
      <c r="K76" s="91"/>
      <c r="L76" s="92"/>
      <c r="M76" s="93"/>
      <c r="N76" s="3"/>
      <c r="O76" s="3"/>
      <c r="P76" s="94"/>
      <c r="Q76" s="94"/>
    </row>
    <row r="77" spans="1:17" x14ac:dyDescent="0.2">
      <c r="A77" s="131" t="s">
        <v>34</v>
      </c>
      <c r="B77" s="43">
        <v>3207</v>
      </c>
      <c r="C77" s="82" t="s">
        <v>29</v>
      </c>
      <c r="D77" s="82">
        <v>8329</v>
      </c>
      <c r="E77" s="82" t="s">
        <v>30</v>
      </c>
      <c r="F77" s="82" t="s">
        <v>20</v>
      </c>
      <c r="G77" s="83">
        <v>42</v>
      </c>
      <c r="H77" s="84">
        <v>5</v>
      </c>
      <c r="I77" s="85">
        <v>0.69272118011654937</v>
      </c>
      <c r="J77" s="43"/>
      <c r="K77" s="85">
        <v>0.6</v>
      </c>
      <c r="L77" s="86"/>
      <c r="M77" s="87">
        <v>0.6</v>
      </c>
      <c r="N77" s="82"/>
      <c r="O77" s="135" t="s">
        <v>21</v>
      </c>
      <c r="P77" s="133"/>
      <c r="Q77" s="134">
        <f>SUM(M86*P77)</f>
        <v>0</v>
      </c>
    </row>
    <row r="78" spans="1:17" x14ac:dyDescent="0.2">
      <c r="A78" s="120"/>
      <c r="B78" s="50">
        <v>3208</v>
      </c>
      <c r="C78" s="50" t="s">
        <v>29</v>
      </c>
      <c r="D78" s="50">
        <v>8368</v>
      </c>
      <c r="E78" s="50" t="s">
        <v>30</v>
      </c>
      <c r="F78" s="50" t="s">
        <v>20</v>
      </c>
      <c r="G78" s="57">
        <v>55</v>
      </c>
      <c r="H78" s="58">
        <v>5</v>
      </c>
      <c r="I78" s="59">
        <v>1.1879147221386408</v>
      </c>
      <c r="J78" s="50"/>
      <c r="K78" s="59">
        <v>0.83</v>
      </c>
      <c r="L78" s="60"/>
      <c r="M78" s="61">
        <v>0.83</v>
      </c>
      <c r="N78" s="50"/>
      <c r="O78" s="136"/>
      <c r="P78" s="126"/>
      <c r="Q78" s="129"/>
    </row>
    <row r="79" spans="1:17" x14ac:dyDescent="0.2">
      <c r="A79" s="120"/>
      <c r="B79" s="50">
        <v>3209</v>
      </c>
      <c r="C79" s="51" t="s">
        <v>29</v>
      </c>
      <c r="D79" s="51">
        <v>8353</v>
      </c>
      <c r="E79" s="51" t="s">
        <v>30</v>
      </c>
      <c r="F79" s="51" t="s">
        <v>20</v>
      </c>
      <c r="G79" s="52">
        <v>32</v>
      </c>
      <c r="H79" s="53">
        <v>5</v>
      </c>
      <c r="I79" s="54">
        <v>0.40212385965949354</v>
      </c>
      <c r="J79" s="50"/>
      <c r="K79" s="54">
        <v>0.35</v>
      </c>
      <c r="L79" s="55"/>
      <c r="M79" s="56">
        <v>0.35</v>
      </c>
      <c r="N79" s="51"/>
      <c r="O79" s="136"/>
      <c r="P79" s="126"/>
      <c r="Q79" s="129"/>
    </row>
    <row r="80" spans="1:17" x14ac:dyDescent="0.2">
      <c r="A80" s="120"/>
      <c r="B80" s="50">
        <v>3210</v>
      </c>
      <c r="C80" s="50" t="s">
        <v>29</v>
      </c>
      <c r="D80" s="50">
        <v>8335</v>
      </c>
      <c r="E80" s="50" t="s">
        <v>30</v>
      </c>
      <c r="F80" s="50" t="s">
        <v>20</v>
      </c>
      <c r="G80" s="57">
        <v>32</v>
      </c>
      <c r="H80" s="58">
        <v>5</v>
      </c>
      <c r="I80" s="59">
        <v>0.40212385965949354</v>
      </c>
      <c r="J80" s="50"/>
      <c r="K80" s="59">
        <v>0.35</v>
      </c>
      <c r="L80" s="60"/>
      <c r="M80" s="61">
        <v>0.35</v>
      </c>
      <c r="N80" s="50"/>
      <c r="O80" s="136"/>
      <c r="P80" s="126"/>
      <c r="Q80" s="129"/>
    </row>
    <row r="81" spans="1:17" x14ac:dyDescent="0.2">
      <c r="A81" s="120"/>
      <c r="B81" s="50">
        <v>3211</v>
      </c>
      <c r="C81" s="51" t="s">
        <v>29</v>
      </c>
      <c r="D81" s="51">
        <v>8355</v>
      </c>
      <c r="E81" s="51" t="s">
        <v>30</v>
      </c>
      <c r="F81" s="51" t="s">
        <v>20</v>
      </c>
      <c r="G81" s="52">
        <v>36</v>
      </c>
      <c r="H81" s="53">
        <v>5</v>
      </c>
      <c r="I81" s="54">
        <v>0.50893800988154647</v>
      </c>
      <c r="J81" s="50"/>
      <c r="K81" s="54">
        <v>0.44</v>
      </c>
      <c r="L81" s="55"/>
      <c r="M81" s="56">
        <v>0.44</v>
      </c>
      <c r="N81" s="51"/>
      <c r="O81" s="136"/>
      <c r="P81" s="126"/>
      <c r="Q81" s="129"/>
    </row>
    <row r="82" spans="1:17" x14ac:dyDescent="0.2">
      <c r="A82" s="120"/>
      <c r="B82" s="50">
        <v>3212</v>
      </c>
      <c r="C82" s="50" t="s">
        <v>29</v>
      </c>
      <c r="D82" s="50">
        <v>8303</v>
      </c>
      <c r="E82" s="50" t="s">
        <v>30</v>
      </c>
      <c r="F82" s="50" t="s">
        <v>20</v>
      </c>
      <c r="G82" s="57">
        <v>42</v>
      </c>
      <c r="H82" s="58">
        <v>5</v>
      </c>
      <c r="I82" s="59">
        <v>0.69272118011654937</v>
      </c>
      <c r="J82" s="50"/>
      <c r="K82" s="59">
        <v>0.6</v>
      </c>
      <c r="L82" s="60"/>
      <c r="M82" s="61">
        <v>0.6</v>
      </c>
      <c r="N82" s="50"/>
      <c r="O82" s="136"/>
      <c r="P82" s="126"/>
      <c r="Q82" s="129"/>
    </row>
    <row r="83" spans="1:17" x14ac:dyDescent="0.2">
      <c r="A83" s="120"/>
      <c r="B83" s="50">
        <v>3213</v>
      </c>
      <c r="C83" s="51" t="s">
        <v>29</v>
      </c>
      <c r="D83" s="51">
        <v>8332</v>
      </c>
      <c r="E83" s="51" t="s">
        <v>30</v>
      </c>
      <c r="F83" s="51" t="s">
        <v>20</v>
      </c>
      <c r="G83" s="52">
        <v>43</v>
      </c>
      <c r="H83" s="53">
        <v>5</v>
      </c>
      <c r="I83" s="54">
        <v>0.72610060206094085</v>
      </c>
      <c r="J83" s="50"/>
      <c r="K83" s="54">
        <v>0.5</v>
      </c>
      <c r="L83" s="55"/>
      <c r="M83" s="56">
        <v>0.5</v>
      </c>
      <c r="N83" s="51"/>
      <c r="O83" s="136"/>
      <c r="P83" s="126"/>
      <c r="Q83" s="129"/>
    </row>
    <row r="84" spans="1:17" x14ac:dyDescent="0.2">
      <c r="A84" s="120"/>
      <c r="B84" s="50">
        <v>3214</v>
      </c>
      <c r="C84" s="50" t="s">
        <v>29</v>
      </c>
      <c r="D84" s="50">
        <v>8331</v>
      </c>
      <c r="E84" s="50" t="s">
        <v>30</v>
      </c>
      <c r="F84" s="50" t="s">
        <v>20</v>
      </c>
      <c r="G84" s="57">
        <v>36</v>
      </c>
      <c r="H84" s="58">
        <v>5</v>
      </c>
      <c r="I84" s="59">
        <v>0.50893800988154647</v>
      </c>
      <c r="J84" s="50"/>
      <c r="K84" s="59">
        <v>0.44</v>
      </c>
      <c r="L84" s="60"/>
      <c r="M84" s="61">
        <v>0.44</v>
      </c>
      <c r="N84" s="50"/>
      <c r="O84" s="136"/>
      <c r="P84" s="126"/>
      <c r="Q84" s="129"/>
    </row>
    <row r="85" spans="1:17" x14ac:dyDescent="0.2">
      <c r="A85" s="120"/>
      <c r="B85" s="50">
        <v>3215</v>
      </c>
      <c r="C85" s="51" t="s">
        <v>29</v>
      </c>
      <c r="D85" s="51">
        <v>8356</v>
      </c>
      <c r="E85" s="51" t="s">
        <v>30</v>
      </c>
      <c r="F85" s="51" t="s">
        <v>20</v>
      </c>
      <c r="G85" s="52">
        <v>33</v>
      </c>
      <c r="H85" s="53">
        <v>5</v>
      </c>
      <c r="I85" s="54">
        <v>0.42764929996991063</v>
      </c>
      <c r="J85" s="50"/>
      <c r="K85" s="54">
        <v>0.37</v>
      </c>
      <c r="L85" s="55"/>
      <c r="M85" s="56">
        <v>0.37</v>
      </c>
      <c r="N85" s="51"/>
      <c r="O85" s="136"/>
      <c r="P85" s="126"/>
      <c r="Q85" s="129"/>
    </row>
    <row r="86" spans="1:17" ht="13.5" thickBot="1" x14ac:dyDescent="0.25">
      <c r="A86" s="121"/>
      <c r="B86" s="62"/>
      <c r="C86" s="62"/>
      <c r="D86" s="62"/>
      <c r="E86" s="62"/>
      <c r="F86" s="62"/>
      <c r="G86" s="76"/>
      <c r="H86" s="77"/>
      <c r="I86" s="78"/>
      <c r="J86" s="62"/>
      <c r="K86" s="79" t="s">
        <v>35</v>
      </c>
      <c r="L86" s="80"/>
      <c r="M86" s="79">
        <f>SUM(M77:M85)</f>
        <v>4.4800000000000004</v>
      </c>
      <c r="N86" s="62"/>
      <c r="O86" s="137"/>
      <c r="P86" s="127"/>
      <c r="Q86" s="130"/>
    </row>
    <row r="87" spans="1:17" ht="60" customHeight="1" thickBot="1" x14ac:dyDescent="0.25">
      <c r="A87" s="33"/>
      <c r="B87" s="34"/>
      <c r="C87" s="70"/>
      <c r="D87" s="70"/>
      <c r="E87" s="70"/>
      <c r="F87" s="70"/>
      <c r="G87" s="71"/>
      <c r="H87" s="72"/>
      <c r="I87" s="73"/>
      <c r="J87" s="34"/>
      <c r="K87" s="73"/>
      <c r="L87" s="74"/>
      <c r="M87" s="75"/>
      <c r="N87" s="70"/>
      <c r="O87" s="34"/>
      <c r="P87" s="40"/>
      <c r="Q87" s="40"/>
    </row>
    <row r="88" spans="1:17" x14ac:dyDescent="0.2">
      <c r="A88" s="131" t="s">
        <v>36</v>
      </c>
      <c r="B88" s="43">
        <v>3263</v>
      </c>
      <c r="C88" s="82" t="s">
        <v>24</v>
      </c>
      <c r="D88" s="82">
        <v>1749</v>
      </c>
      <c r="E88" s="82" t="s">
        <v>37</v>
      </c>
      <c r="F88" s="82" t="s">
        <v>20</v>
      </c>
      <c r="G88" s="83">
        <v>34</v>
      </c>
      <c r="H88" s="84">
        <v>5</v>
      </c>
      <c r="I88" s="85">
        <v>0.45396013844372529</v>
      </c>
      <c r="J88" s="43">
        <v>21.4</v>
      </c>
      <c r="K88" s="85">
        <v>0.35681266881676804</v>
      </c>
      <c r="L88" s="86"/>
      <c r="M88" s="87">
        <v>0.36</v>
      </c>
      <c r="N88" s="82" t="s">
        <v>38</v>
      </c>
      <c r="O88" s="135" t="s">
        <v>21</v>
      </c>
      <c r="P88" s="133"/>
      <c r="Q88" s="134">
        <f>SUM(M95*P88)</f>
        <v>0</v>
      </c>
    </row>
    <row r="89" spans="1:17" x14ac:dyDescent="0.2">
      <c r="A89" s="120"/>
      <c r="B89" s="50">
        <v>3266</v>
      </c>
      <c r="C89" s="50" t="s">
        <v>24</v>
      </c>
      <c r="D89" s="50">
        <v>1751</v>
      </c>
      <c r="E89" s="50" t="s">
        <v>37</v>
      </c>
      <c r="F89" s="50" t="s">
        <v>20</v>
      </c>
      <c r="G89" s="57">
        <v>41</v>
      </c>
      <c r="H89" s="58">
        <v>5</v>
      </c>
      <c r="I89" s="59">
        <v>0.66012715633555508</v>
      </c>
      <c r="J89" s="50">
        <v>21.2</v>
      </c>
      <c r="K89" s="59">
        <v>0.52018019919241743</v>
      </c>
      <c r="L89" s="60"/>
      <c r="M89" s="61">
        <v>0.52</v>
      </c>
      <c r="N89" s="50" t="s">
        <v>38</v>
      </c>
      <c r="O89" s="136"/>
      <c r="P89" s="126"/>
      <c r="Q89" s="129"/>
    </row>
    <row r="90" spans="1:17" x14ac:dyDescent="0.2">
      <c r="A90" s="120"/>
      <c r="B90" s="50">
        <v>3267</v>
      </c>
      <c r="C90" s="51" t="s">
        <v>24</v>
      </c>
      <c r="D90" s="51">
        <v>1748</v>
      </c>
      <c r="E90" s="51" t="s">
        <v>37</v>
      </c>
      <c r="F90" s="51" t="s">
        <v>20</v>
      </c>
      <c r="G90" s="52">
        <v>36</v>
      </c>
      <c r="H90" s="53">
        <v>5</v>
      </c>
      <c r="I90" s="54">
        <v>0.50893800988154647</v>
      </c>
      <c r="J90" s="50">
        <v>21.4</v>
      </c>
      <c r="K90" s="54">
        <v>0.40002527576689551</v>
      </c>
      <c r="L90" s="55"/>
      <c r="M90" s="56">
        <v>0.4</v>
      </c>
      <c r="N90" s="51" t="s">
        <v>38</v>
      </c>
      <c r="O90" s="136"/>
      <c r="P90" s="126"/>
      <c r="Q90" s="129"/>
    </row>
    <row r="91" spans="1:17" x14ac:dyDescent="0.2">
      <c r="A91" s="120"/>
      <c r="B91" s="50">
        <v>3268</v>
      </c>
      <c r="C91" s="50" t="s">
        <v>24</v>
      </c>
      <c r="D91" s="50">
        <v>1747</v>
      </c>
      <c r="E91" s="50" t="s">
        <v>37</v>
      </c>
      <c r="F91" s="50" t="s">
        <v>20</v>
      </c>
      <c r="G91" s="57">
        <v>41</v>
      </c>
      <c r="H91" s="58">
        <v>5</v>
      </c>
      <c r="I91" s="59">
        <v>0.66012715633555508</v>
      </c>
      <c r="J91" s="50">
        <v>21.2</v>
      </c>
      <c r="K91" s="59">
        <v>0.52018019919241743</v>
      </c>
      <c r="L91" s="60"/>
      <c r="M91" s="61">
        <v>0.52</v>
      </c>
      <c r="N91" s="50" t="s">
        <v>38</v>
      </c>
      <c r="O91" s="136"/>
      <c r="P91" s="126"/>
      <c r="Q91" s="129"/>
    </row>
    <row r="92" spans="1:17" x14ac:dyDescent="0.2">
      <c r="A92" s="120"/>
      <c r="B92" s="50">
        <v>3269</v>
      </c>
      <c r="C92" s="51" t="s">
        <v>24</v>
      </c>
      <c r="D92" s="51">
        <v>1745</v>
      </c>
      <c r="E92" s="51" t="s">
        <v>37</v>
      </c>
      <c r="F92" s="51" t="s">
        <v>20</v>
      </c>
      <c r="G92" s="52">
        <v>48</v>
      </c>
      <c r="H92" s="53">
        <v>5</v>
      </c>
      <c r="I92" s="54">
        <v>0.90477868423386032</v>
      </c>
      <c r="J92" s="50">
        <v>20.8</v>
      </c>
      <c r="K92" s="54">
        <v>0.71658471791321743</v>
      </c>
      <c r="L92" s="55"/>
      <c r="M92" s="56">
        <v>0.72</v>
      </c>
      <c r="N92" s="51" t="s">
        <v>38</v>
      </c>
      <c r="O92" s="136"/>
      <c r="P92" s="126"/>
      <c r="Q92" s="129"/>
    </row>
    <row r="93" spans="1:17" x14ac:dyDescent="0.2">
      <c r="A93" s="120"/>
      <c r="B93" s="50">
        <v>3264</v>
      </c>
      <c r="C93" s="50" t="s">
        <v>39</v>
      </c>
      <c r="D93" s="50">
        <v>1654</v>
      </c>
      <c r="E93" s="50" t="s">
        <v>37</v>
      </c>
      <c r="F93" s="50" t="s">
        <v>20</v>
      </c>
      <c r="G93" s="57">
        <v>36</v>
      </c>
      <c r="H93" s="58">
        <v>5</v>
      </c>
      <c r="I93" s="59">
        <v>0.50893800988154647</v>
      </c>
      <c r="J93" s="50">
        <v>21.4</v>
      </c>
      <c r="K93" s="59">
        <v>0.40002527576689551</v>
      </c>
      <c r="L93" s="60"/>
      <c r="M93" s="61">
        <v>0.4</v>
      </c>
      <c r="N93" s="50"/>
      <c r="O93" s="136"/>
      <c r="P93" s="126"/>
      <c r="Q93" s="129"/>
    </row>
    <row r="94" spans="1:17" x14ac:dyDescent="0.2">
      <c r="A94" s="120"/>
      <c r="B94" s="50">
        <v>3265</v>
      </c>
      <c r="C94" s="51" t="s">
        <v>39</v>
      </c>
      <c r="D94" s="51">
        <v>1653</v>
      </c>
      <c r="E94" s="51" t="s">
        <v>37</v>
      </c>
      <c r="F94" s="51" t="s">
        <v>20</v>
      </c>
      <c r="G94" s="52">
        <v>30</v>
      </c>
      <c r="H94" s="53">
        <v>5</v>
      </c>
      <c r="I94" s="54">
        <v>0.35342917352885173</v>
      </c>
      <c r="J94" s="50">
        <v>21.7</v>
      </c>
      <c r="K94" s="54">
        <v>0.27673504287309092</v>
      </c>
      <c r="L94" s="55"/>
      <c r="M94" s="56">
        <v>0.28000000000000003</v>
      </c>
      <c r="N94" s="51"/>
      <c r="O94" s="136"/>
      <c r="P94" s="126"/>
      <c r="Q94" s="129"/>
    </row>
    <row r="95" spans="1:17" ht="13.5" thickBot="1" x14ac:dyDescent="0.25">
      <c r="A95" s="121"/>
      <c r="B95" s="62"/>
      <c r="C95" s="62"/>
      <c r="D95" s="62"/>
      <c r="E95" s="62"/>
      <c r="F95" s="62"/>
      <c r="G95" s="76"/>
      <c r="H95" s="77"/>
      <c r="I95" s="78"/>
      <c r="J95" s="62"/>
      <c r="K95" s="79" t="s">
        <v>40</v>
      </c>
      <c r="L95" s="80"/>
      <c r="M95" s="79">
        <f>SUM(M88:M94)</f>
        <v>3.2</v>
      </c>
      <c r="N95" s="62"/>
      <c r="O95" s="137"/>
      <c r="P95" s="127"/>
      <c r="Q95" s="130"/>
    </row>
    <row r="96" spans="1:17" ht="13.5" thickBot="1" x14ac:dyDescent="0.25">
      <c r="A96" s="88"/>
      <c r="B96" s="3"/>
      <c r="C96" s="3"/>
      <c r="D96" s="3"/>
      <c r="E96" s="3"/>
      <c r="F96" s="3"/>
      <c r="G96" s="89"/>
      <c r="H96" s="90"/>
      <c r="I96" s="91"/>
      <c r="J96" s="3"/>
      <c r="K96" s="91"/>
      <c r="L96" s="92"/>
      <c r="M96" s="93"/>
      <c r="N96" s="3"/>
      <c r="O96" s="3"/>
      <c r="P96" s="94"/>
      <c r="Q96" s="94"/>
    </row>
    <row r="97" spans="1:17" x14ac:dyDescent="0.2">
      <c r="A97" s="131" t="s">
        <v>41</v>
      </c>
      <c r="B97" s="43">
        <v>3463</v>
      </c>
      <c r="C97" s="82" t="s">
        <v>42</v>
      </c>
      <c r="D97" s="82">
        <v>1667</v>
      </c>
      <c r="E97" s="82" t="s">
        <v>43</v>
      </c>
      <c r="F97" s="82" t="s">
        <v>20</v>
      </c>
      <c r="G97" s="83">
        <v>48</v>
      </c>
      <c r="H97" s="84">
        <v>5.2</v>
      </c>
      <c r="I97" s="85">
        <v>0.94096983160321468</v>
      </c>
      <c r="J97" s="43">
        <v>14.2</v>
      </c>
      <c r="K97" s="85">
        <v>0.8073521155155583</v>
      </c>
      <c r="L97" s="86"/>
      <c r="M97" s="87">
        <v>0.81</v>
      </c>
      <c r="N97" s="82"/>
      <c r="O97" s="135" t="s">
        <v>21</v>
      </c>
      <c r="P97" s="133"/>
      <c r="Q97" s="134">
        <f>SUM(M105*P97)</f>
        <v>0</v>
      </c>
    </row>
    <row r="98" spans="1:17" x14ac:dyDescent="0.2">
      <c r="A98" s="120"/>
      <c r="B98" s="50">
        <v>3464</v>
      </c>
      <c r="C98" s="50" t="s">
        <v>44</v>
      </c>
      <c r="D98" s="50">
        <v>2924</v>
      </c>
      <c r="E98" s="50" t="s">
        <v>43</v>
      </c>
      <c r="F98" s="50" t="s">
        <v>20</v>
      </c>
      <c r="G98" s="57">
        <v>57</v>
      </c>
      <c r="H98" s="58">
        <v>5.7</v>
      </c>
      <c r="I98" s="59">
        <v>1.4545024207406363</v>
      </c>
      <c r="J98" s="50">
        <v>13.5</v>
      </c>
      <c r="K98" s="59">
        <v>1.2581445939406504</v>
      </c>
      <c r="L98" s="60"/>
      <c r="M98" s="61">
        <v>1.26</v>
      </c>
      <c r="N98" s="50"/>
      <c r="O98" s="136"/>
      <c r="P98" s="126"/>
      <c r="Q98" s="129"/>
    </row>
    <row r="99" spans="1:17" x14ac:dyDescent="0.2">
      <c r="A99" s="120"/>
      <c r="B99" s="50">
        <v>3465</v>
      </c>
      <c r="C99" s="51" t="s">
        <v>45</v>
      </c>
      <c r="D99" s="51">
        <v>1963</v>
      </c>
      <c r="E99" s="51" t="s">
        <v>43</v>
      </c>
      <c r="F99" s="51" t="s">
        <v>20</v>
      </c>
      <c r="G99" s="52">
        <v>43</v>
      </c>
      <c r="H99" s="53">
        <v>6.5</v>
      </c>
      <c r="I99" s="54">
        <v>0.94393078267922315</v>
      </c>
      <c r="J99" s="50">
        <v>14.8</v>
      </c>
      <c r="K99" s="54">
        <v>0.80422902684269804</v>
      </c>
      <c r="L99" s="55"/>
      <c r="M99" s="56">
        <v>0.8</v>
      </c>
      <c r="N99" s="51"/>
      <c r="O99" s="136"/>
      <c r="P99" s="126"/>
      <c r="Q99" s="129"/>
    </row>
    <row r="100" spans="1:17" x14ac:dyDescent="0.2">
      <c r="A100" s="120"/>
      <c r="B100" s="50">
        <v>3466</v>
      </c>
      <c r="C100" s="50" t="s">
        <v>46</v>
      </c>
      <c r="D100" s="50">
        <v>10112</v>
      </c>
      <c r="E100" s="50" t="s">
        <v>43</v>
      </c>
      <c r="F100" s="50" t="s">
        <v>20</v>
      </c>
      <c r="G100" s="57">
        <v>31</v>
      </c>
      <c r="H100" s="58">
        <v>7.6</v>
      </c>
      <c r="I100" s="59">
        <v>0.57362340261896039</v>
      </c>
      <c r="J100" s="50">
        <v>16</v>
      </c>
      <c r="K100" s="59">
        <v>0.48184365819992669</v>
      </c>
      <c r="L100" s="60"/>
      <c r="M100" s="61">
        <v>0.48</v>
      </c>
      <c r="N100" s="50"/>
      <c r="O100" s="136"/>
      <c r="P100" s="126"/>
      <c r="Q100" s="129"/>
    </row>
    <row r="101" spans="1:17" x14ac:dyDescent="0.2">
      <c r="A101" s="120"/>
      <c r="B101" s="50">
        <v>3467</v>
      </c>
      <c r="C101" s="51" t="s">
        <v>45</v>
      </c>
      <c r="D101" s="51">
        <v>6954</v>
      </c>
      <c r="E101" s="51" t="s">
        <v>43</v>
      </c>
      <c r="F101" s="51" t="s">
        <v>20</v>
      </c>
      <c r="G101" s="52">
        <v>38</v>
      </c>
      <c r="H101" s="53">
        <v>9</v>
      </c>
      <c r="I101" s="54">
        <v>1.0207034531513235</v>
      </c>
      <c r="J101" s="50">
        <v>15.3</v>
      </c>
      <c r="K101" s="54">
        <v>0.86453582481917124</v>
      </c>
      <c r="L101" s="55"/>
      <c r="M101" s="56">
        <v>0.86</v>
      </c>
      <c r="N101" s="51"/>
      <c r="O101" s="136"/>
      <c r="P101" s="126"/>
      <c r="Q101" s="129"/>
    </row>
    <row r="102" spans="1:17" x14ac:dyDescent="0.2">
      <c r="A102" s="120"/>
      <c r="B102" s="50">
        <v>3468</v>
      </c>
      <c r="C102" s="50" t="s">
        <v>45</v>
      </c>
      <c r="D102" s="50">
        <v>5642</v>
      </c>
      <c r="E102" s="50" t="s">
        <v>43</v>
      </c>
      <c r="F102" s="50" t="s">
        <v>20</v>
      </c>
      <c r="G102" s="57">
        <v>41</v>
      </c>
      <c r="H102" s="58">
        <v>6.6</v>
      </c>
      <c r="I102" s="59">
        <v>0.87136784636293285</v>
      </c>
      <c r="J102" s="50">
        <v>15.3</v>
      </c>
      <c r="K102" s="59">
        <v>0.73804856586940404</v>
      </c>
      <c r="L102" s="60"/>
      <c r="M102" s="61">
        <v>0.74</v>
      </c>
      <c r="N102" s="50"/>
      <c r="O102" s="136"/>
      <c r="P102" s="126"/>
      <c r="Q102" s="129"/>
    </row>
    <row r="103" spans="1:17" x14ac:dyDescent="0.2">
      <c r="A103" s="120"/>
      <c r="B103" s="50">
        <v>3469</v>
      </c>
      <c r="C103" s="51" t="s">
        <v>45</v>
      </c>
      <c r="D103" s="51">
        <v>5658</v>
      </c>
      <c r="E103" s="51" t="s">
        <v>43</v>
      </c>
      <c r="F103" s="51" t="s">
        <v>20</v>
      </c>
      <c r="G103" s="52">
        <v>53</v>
      </c>
      <c r="H103" s="53">
        <v>9.3000000000000007</v>
      </c>
      <c r="I103" s="54">
        <v>2.0517506001145924</v>
      </c>
      <c r="J103" s="50">
        <v>13.5</v>
      </c>
      <c r="K103" s="54">
        <v>1.7747642690991223</v>
      </c>
      <c r="L103" s="55"/>
      <c r="M103" s="56">
        <v>1.77</v>
      </c>
      <c r="N103" s="51"/>
      <c r="O103" s="136"/>
      <c r="P103" s="126"/>
      <c r="Q103" s="129"/>
    </row>
    <row r="104" spans="1:17" x14ac:dyDescent="0.2">
      <c r="A104" s="120"/>
      <c r="B104" s="50">
        <v>3470</v>
      </c>
      <c r="C104" s="50" t="s">
        <v>47</v>
      </c>
      <c r="D104" s="50">
        <v>808</v>
      </c>
      <c r="E104" s="50" t="s">
        <v>43</v>
      </c>
      <c r="F104" s="50" t="s">
        <v>20</v>
      </c>
      <c r="G104" s="57">
        <v>49</v>
      </c>
      <c r="H104" s="58">
        <v>8.6</v>
      </c>
      <c r="I104" s="59">
        <v>1.6217372516728548</v>
      </c>
      <c r="J104" s="50">
        <v>14.2</v>
      </c>
      <c r="K104" s="59">
        <v>1.3914505619353097</v>
      </c>
      <c r="L104" s="60"/>
      <c r="M104" s="61">
        <v>1.39</v>
      </c>
      <c r="N104" s="50"/>
      <c r="O104" s="136"/>
      <c r="P104" s="126"/>
      <c r="Q104" s="129"/>
    </row>
    <row r="105" spans="1:17" ht="13.5" thickBot="1" x14ac:dyDescent="0.25">
      <c r="A105" s="121"/>
      <c r="B105" s="62"/>
      <c r="C105" s="63"/>
      <c r="D105" s="63"/>
      <c r="E105" s="63"/>
      <c r="F105" s="63"/>
      <c r="G105" s="64"/>
      <c r="H105" s="65"/>
      <c r="I105" s="66"/>
      <c r="J105" s="62"/>
      <c r="K105" s="67" t="s">
        <v>48</v>
      </c>
      <c r="L105" s="68"/>
      <c r="M105" s="67">
        <f>SUM(M97:M104)</f>
        <v>8.1100000000000012</v>
      </c>
      <c r="N105" s="63"/>
      <c r="O105" s="137"/>
      <c r="P105" s="127"/>
      <c r="Q105" s="130"/>
    </row>
    <row r="106" spans="1:17" x14ac:dyDescent="0.2">
      <c r="A106" s="33"/>
      <c r="B106" s="34"/>
      <c r="C106" s="70"/>
      <c r="D106" s="70"/>
      <c r="E106" s="70"/>
      <c r="F106" s="70"/>
      <c r="G106" s="71"/>
      <c r="H106" s="72"/>
      <c r="I106" s="73"/>
      <c r="J106" s="34"/>
      <c r="K106" s="73"/>
      <c r="L106" s="74"/>
      <c r="M106" s="75"/>
      <c r="N106" s="70"/>
      <c r="O106" s="34"/>
      <c r="P106" s="40"/>
      <c r="Q106" s="40"/>
    </row>
    <row r="107" spans="1:17" ht="13.5" thickBot="1" x14ac:dyDescent="0.25">
      <c r="A107" s="33"/>
      <c r="B107" s="34"/>
      <c r="C107" s="70"/>
      <c r="D107" s="70"/>
      <c r="E107" s="70"/>
      <c r="F107" s="70"/>
      <c r="G107" s="71"/>
      <c r="H107" s="72"/>
      <c r="I107" s="73"/>
      <c r="J107" s="34"/>
      <c r="K107" s="73"/>
      <c r="L107" s="74"/>
      <c r="M107" s="75"/>
      <c r="N107" s="70"/>
      <c r="O107" s="34"/>
      <c r="P107" s="40"/>
      <c r="Q107" s="40"/>
    </row>
    <row r="108" spans="1:17" x14ac:dyDescent="0.2">
      <c r="A108" s="131" t="s">
        <v>49</v>
      </c>
      <c r="B108" s="43">
        <v>3471</v>
      </c>
      <c r="C108" s="43" t="s">
        <v>50</v>
      </c>
      <c r="D108" s="43">
        <v>1769</v>
      </c>
      <c r="E108" s="43" t="s">
        <v>43</v>
      </c>
      <c r="F108" s="43" t="s">
        <v>20</v>
      </c>
      <c r="G108" s="44">
        <v>49</v>
      </c>
      <c r="H108" s="45">
        <v>5.6</v>
      </c>
      <c r="I108" s="46">
        <v>1.0560149545776727</v>
      </c>
      <c r="J108" s="43">
        <v>14.2</v>
      </c>
      <c r="K108" s="46">
        <v>0.90606083102764334</v>
      </c>
      <c r="L108" s="47"/>
      <c r="M108" s="48">
        <v>0.91</v>
      </c>
      <c r="N108" s="43"/>
      <c r="O108" s="135" t="s">
        <v>21</v>
      </c>
      <c r="P108" s="133"/>
      <c r="Q108" s="134">
        <f>SUM(M118*P108)</f>
        <v>0</v>
      </c>
    </row>
    <row r="109" spans="1:17" x14ac:dyDescent="0.2">
      <c r="A109" s="120"/>
      <c r="B109" s="50">
        <v>3472</v>
      </c>
      <c r="C109" s="51" t="s">
        <v>46</v>
      </c>
      <c r="D109" s="51">
        <v>13556</v>
      </c>
      <c r="E109" s="51" t="s">
        <v>43</v>
      </c>
      <c r="F109" s="51" t="s">
        <v>20</v>
      </c>
      <c r="G109" s="52">
        <v>48</v>
      </c>
      <c r="H109" s="53">
        <v>6</v>
      </c>
      <c r="I109" s="54">
        <v>1.0857344210806326</v>
      </c>
      <c r="J109" s="50">
        <v>14.2</v>
      </c>
      <c r="K109" s="54">
        <v>0.93156013328718268</v>
      </c>
      <c r="L109" s="55"/>
      <c r="M109" s="56">
        <v>0.93</v>
      </c>
      <c r="N109" s="51"/>
      <c r="O109" s="136"/>
      <c r="P109" s="126"/>
      <c r="Q109" s="129"/>
    </row>
    <row r="110" spans="1:17" x14ac:dyDescent="0.2">
      <c r="A110" s="120"/>
      <c r="B110" s="50">
        <v>3473</v>
      </c>
      <c r="C110" s="50" t="s">
        <v>51</v>
      </c>
      <c r="D110" s="50">
        <v>6015</v>
      </c>
      <c r="E110" s="50" t="s">
        <v>43</v>
      </c>
      <c r="F110" s="50" t="s">
        <v>20</v>
      </c>
      <c r="G110" s="57">
        <v>61</v>
      </c>
      <c r="H110" s="58">
        <v>6.6</v>
      </c>
      <c r="I110" s="59">
        <v>1.9288279335612573</v>
      </c>
      <c r="J110" s="50">
        <v>12.8</v>
      </c>
      <c r="K110" s="59">
        <v>1.6819379580654163</v>
      </c>
      <c r="L110" s="60"/>
      <c r="M110" s="61">
        <v>1.68</v>
      </c>
      <c r="N110" s="50"/>
      <c r="O110" s="136"/>
      <c r="P110" s="126"/>
      <c r="Q110" s="129"/>
    </row>
    <row r="111" spans="1:17" x14ac:dyDescent="0.2">
      <c r="A111" s="120"/>
      <c r="B111" s="50">
        <v>3474</v>
      </c>
      <c r="C111" s="51" t="s">
        <v>45</v>
      </c>
      <c r="D111" s="51">
        <v>5777</v>
      </c>
      <c r="E111" s="51" t="s">
        <v>43</v>
      </c>
      <c r="F111" s="51" t="s">
        <v>20</v>
      </c>
      <c r="G111" s="52">
        <v>44</v>
      </c>
      <c r="H111" s="53">
        <v>5.6</v>
      </c>
      <c r="I111" s="54">
        <v>0.85149727282897747</v>
      </c>
      <c r="J111" s="50">
        <v>14.8</v>
      </c>
      <c r="K111" s="54">
        <v>0.72547567645028876</v>
      </c>
      <c r="L111" s="55"/>
      <c r="M111" s="56">
        <v>0.73</v>
      </c>
      <c r="N111" s="51"/>
      <c r="O111" s="136"/>
      <c r="P111" s="126"/>
      <c r="Q111" s="129"/>
    </row>
    <row r="112" spans="1:17" x14ac:dyDescent="0.2">
      <c r="A112" s="120"/>
      <c r="B112" s="50">
        <v>3475</v>
      </c>
      <c r="C112" s="50" t="s">
        <v>45</v>
      </c>
      <c r="D112" s="50">
        <v>6951</v>
      </c>
      <c r="E112" s="50" t="s">
        <v>43</v>
      </c>
      <c r="F112" s="50" t="s">
        <v>20</v>
      </c>
      <c r="G112" s="57">
        <v>41</v>
      </c>
      <c r="H112" s="58">
        <v>5.8</v>
      </c>
      <c r="I112" s="59">
        <v>0.76574750134924396</v>
      </c>
      <c r="J112" s="50">
        <v>15.3</v>
      </c>
      <c r="K112" s="59">
        <v>0.64858813364280965</v>
      </c>
      <c r="L112" s="60"/>
      <c r="M112" s="61">
        <v>0.65</v>
      </c>
      <c r="N112" s="50"/>
      <c r="O112" s="136"/>
      <c r="P112" s="126"/>
      <c r="Q112" s="129"/>
    </row>
    <row r="113" spans="1:17" x14ac:dyDescent="0.2">
      <c r="A113" s="120"/>
      <c r="B113" s="50">
        <v>3476</v>
      </c>
      <c r="C113" s="51" t="s">
        <v>47</v>
      </c>
      <c r="D113" s="51">
        <v>821</v>
      </c>
      <c r="E113" s="51" t="s">
        <v>43</v>
      </c>
      <c r="F113" s="51" t="s">
        <v>20</v>
      </c>
      <c r="G113" s="52">
        <v>53</v>
      </c>
      <c r="H113" s="53">
        <v>5.2</v>
      </c>
      <c r="I113" s="54">
        <v>1.147215389311385</v>
      </c>
      <c r="J113" s="50">
        <v>13.5</v>
      </c>
      <c r="K113" s="54">
        <v>0.99234131175434803</v>
      </c>
      <c r="L113" s="55"/>
      <c r="M113" s="56">
        <v>0.99</v>
      </c>
      <c r="N113" s="51"/>
      <c r="O113" s="136"/>
      <c r="P113" s="126"/>
      <c r="Q113" s="129"/>
    </row>
    <row r="114" spans="1:17" x14ac:dyDescent="0.2">
      <c r="A114" s="120"/>
      <c r="B114" s="50">
        <v>3477</v>
      </c>
      <c r="C114" s="50" t="s">
        <v>45</v>
      </c>
      <c r="D114" s="50">
        <v>6949</v>
      </c>
      <c r="E114" s="50" t="s">
        <v>43</v>
      </c>
      <c r="F114" s="50" t="s">
        <v>20</v>
      </c>
      <c r="G114" s="57">
        <v>49</v>
      </c>
      <c r="H114" s="58">
        <v>5</v>
      </c>
      <c r="I114" s="59">
        <v>0.94287049515863652</v>
      </c>
      <c r="J114" s="50">
        <v>14.2</v>
      </c>
      <c r="K114" s="59">
        <v>0.80898288484611003</v>
      </c>
      <c r="L114" s="60"/>
      <c r="M114" s="61">
        <v>0.81</v>
      </c>
      <c r="N114" s="50"/>
      <c r="O114" s="136"/>
      <c r="P114" s="126"/>
      <c r="Q114" s="129"/>
    </row>
    <row r="115" spans="1:17" x14ac:dyDescent="0.2">
      <c r="A115" s="120"/>
      <c r="B115" s="50">
        <v>3478</v>
      </c>
      <c r="C115" s="51" t="s">
        <v>52</v>
      </c>
      <c r="D115" s="51">
        <v>5938</v>
      </c>
      <c r="E115" s="51" t="s">
        <v>43</v>
      </c>
      <c r="F115" s="51" t="s">
        <v>20</v>
      </c>
      <c r="G115" s="52">
        <v>37</v>
      </c>
      <c r="H115" s="53">
        <v>6</v>
      </c>
      <c r="I115" s="54">
        <v>0.64512605141466395</v>
      </c>
      <c r="J115" s="50">
        <v>15.7</v>
      </c>
      <c r="K115" s="54">
        <v>0.54384126134256172</v>
      </c>
      <c r="L115" s="55"/>
      <c r="M115" s="56">
        <v>0.54</v>
      </c>
      <c r="N115" s="51"/>
      <c r="O115" s="136"/>
      <c r="P115" s="126"/>
      <c r="Q115" s="129"/>
    </row>
    <row r="116" spans="1:17" x14ac:dyDescent="0.2">
      <c r="A116" s="120"/>
      <c r="B116" s="50">
        <v>3479</v>
      </c>
      <c r="C116" s="50" t="s">
        <v>46</v>
      </c>
      <c r="D116" s="50">
        <v>9552</v>
      </c>
      <c r="E116" s="50" t="s">
        <v>43</v>
      </c>
      <c r="F116" s="50" t="s">
        <v>20</v>
      </c>
      <c r="G116" s="57">
        <v>41</v>
      </c>
      <c r="H116" s="58">
        <v>5</v>
      </c>
      <c r="I116" s="59">
        <v>0.66012715633555508</v>
      </c>
      <c r="J116" s="50">
        <v>15.3</v>
      </c>
      <c r="K116" s="59">
        <v>0.55912770141621515</v>
      </c>
      <c r="L116" s="60"/>
      <c r="M116" s="61">
        <v>0.56000000000000005</v>
      </c>
      <c r="N116" s="50"/>
      <c r="O116" s="136"/>
      <c r="P116" s="126"/>
      <c r="Q116" s="129"/>
    </row>
    <row r="117" spans="1:17" x14ac:dyDescent="0.2">
      <c r="A117" s="120"/>
      <c r="B117" s="50">
        <v>3480</v>
      </c>
      <c r="C117" s="51" t="s">
        <v>45</v>
      </c>
      <c r="D117" s="51">
        <v>6950</v>
      </c>
      <c r="E117" s="51" t="s">
        <v>43</v>
      </c>
      <c r="F117" s="51" t="s">
        <v>20</v>
      </c>
      <c r="G117" s="52">
        <v>48</v>
      </c>
      <c r="H117" s="53">
        <v>5</v>
      </c>
      <c r="I117" s="54">
        <v>0.90477868423386032</v>
      </c>
      <c r="J117" s="50">
        <v>14.2</v>
      </c>
      <c r="K117" s="54">
        <v>0.77630011107265218</v>
      </c>
      <c r="L117" s="55"/>
      <c r="M117" s="56">
        <v>0.78</v>
      </c>
      <c r="N117" s="51"/>
      <c r="O117" s="136"/>
      <c r="P117" s="126"/>
      <c r="Q117" s="129"/>
    </row>
    <row r="118" spans="1:17" ht="13.5" thickBot="1" x14ac:dyDescent="0.25">
      <c r="A118" s="121"/>
      <c r="B118" s="62"/>
      <c r="C118" s="62"/>
      <c r="D118" s="62"/>
      <c r="E118" s="62"/>
      <c r="F118" s="62"/>
      <c r="G118" s="76"/>
      <c r="H118" s="77"/>
      <c r="I118" s="78"/>
      <c r="J118" s="62"/>
      <c r="K118" s="79" t="s">
        <v>53</v>
      </c>
      <c r="L118" s="80"/>
      <c r="M118" s="79">
        <f>SUM(M108:M117)</f>
        <v>8.58</v>
      </c>
      <c r="N118" s="62"/>
      <c r="O118" s="137"/>
      <c r="P118" s="127"/>
      <c r="Q118" s="130"/>
    </row>
    <row r="119" spans="1:17" x14ac:dyDescent="0.2">
      <c r="A119" s="131" t="s">
        <v>54</v>
      </c>
      <c r="B119" s="43">
        <v>3481</v>
      </c>
      <c r="C119" s="82" t="s">
        <v>46</v>
      </c>
      <c r="D119" s="82">
        <v>9548</v>
      </c>
      <c r="E119" s="82" t="s">
        <v>43</v>
      </c>
      <c r="F119" s="82" t="s">
        <v>20</v>
      </c>
      <c r="G119" s="83">
        <v>46</v>
      </c>
      <c r="H119" s="84">
        <v>5</v>
      </c>
      <c r="I119" s="85">
        <v>0.83095125687450033</v>
      </c>
      <c r="J119" s="43">
        <v>14.8</v>
      </c>
      <c r="K119" s="85">
        <v>0.70797047085707432</v>
      </c>
      <c r="L119" s="86"/>
      <c r="M119" s="87">
        <v>0.71</v>
      </c>
      <c r="N119" s="82"/>
      <c r="O119" s="135" t="s">
        <v>21</v>
      </c>
      <c r="P119" s="133"/>
      <c r="Q119" s="134">
        <f>SUM(M136*P119)</f>
        <v>0</v>
      </c>
    </row>
    <row r="120" spans="1:17" x14ac:dyDescent="0.2">
      <c r="A120" s="120"/>
      <c r="B120" s="50">
        <v>3482</v>
      </c>
      <c r="C120" s="50" t="s">
        <v>55</v>
      </c>
      <c r="D120" s="50">
        <v>153</v>
      </c>
      <c r="E120" s="50" t="s">
        <v>43</v>
      </c>
      <c r="F120" s="50" t="s">
        <v>20</v>
      </c>
      <c r="G120" s="57">
        <v>52</v>
      </c>
      <c r="H120" s="58">
        <v>4.8</v>
      </c>
      <c r="I120" s="59">
        <v>1.0193839842368162</v>
      </c>
      <c r="J120" s="50">
        <v>14.2</v>
      </c>
      <c r="K120" s="59">
        <v>0.87463145847518831</v>
      </c>
      <c r="L120" s="60"/>
      <c r="M120" s="61">
        <v>0.87</v>
      </c>
      <c r="N120" s="50"/>
      <c r="O120" s="136"/>
      <c r="P120" s="126"/>
      <c r="Q120" s="129"/>
    </row>
    <row r="121" spans="1:17" x14ac:dyDescent="0.2">
      <c r="A121" s="120"/>
      <c r="B121" s="50">
        <v>3483</v>
      </c>
      <c r="C121" s="51" t="s">
        <v>55</v>
      </c>
      <c r="D121" s="51">
        <v>155</v>
      </c>
      <c r="E121" s="51" t="s">
        <v>43</v>
      </c>
      <c r="F121" s="51" t="s">
        <v>20</v>
      </c>
      <c r="G121" s="52">
        <v>44</v>
      </c>
      <c r="H121" s="53">
        <v>5.7</v>
      </c>
      <c r="I121" s="54">
        <v>0.86670258127235211</v>
      </c>
      <c r="J121" s="50">
        <v>14.8</v>
      </c>
      <c r="K121" s="54">
        <v>0.73843059924404397</v>
      </c>
      <c r="L121" s="55"/>
      <c r="M121" s="56">
        <v>0.74</v>
      </c>
      <c r="N121" s="51"/>
      <c r="O121" s="136"/>
      <c r="P121" s="126"/>
      <c r="Q121" s="129"/>
    </row>
    <row r="122" spans="1:17" x14ac:dyDescent="0.2">
      <c r="A122" s="120"/>
      <c r="B122" s="50">
        <v>3484</v>
      </c>
      <c r="C122" s="50" t="s">
        <v>51</v>
      </c>
      <c r="D122" s="50">
        <v>6592</v>
      </c>
      <c r="E122" s="50" t="s">
        <v>43</v>
      </c>
      <c r="F122" s="50" t="s">
        <v>20</v>
      </c>
      <c r="G122" s="57">
        <v>43</v>
      </c>
      <c r="H122" s="58">
        <v>4.8</v>
      </c>
      <c r="I122" s="59">
        <v>0.69705657797850329</v>
      </c>
      <c r="J122" s="50">
        <v>14.8</v>
      </c>
      <c r="K122" s="59">
        <v>0.59389220443768476</v>
      </c>
      <c r="L122" s="60"/>
      <c r="M122" s="61">
        <v>0.59</v>
      </c>
      <c r="N122" s="50"/>
      <c r="O122" s="136"/>
      <c r="P122" s="126"/>
      <c r="Q122" s="129"/>
    </row>
    <row r="123" spans="1:17" x14ac:dyDescent="0.2">
      <c r="A123" s="120"/>
      <c r="B123" s="50">
        <v>3485</v>
      </c>
      <c r="C123" s="51" t="s">
        <v>56</v>
      </c>
      <c r="D123" s="51">
        <v>360</v>
      </c>
      <c r="E123" s="51" t="s">
        <v>43</v>
      </c>
      <c r="F123" s="51" t="s">
        <v>20</v>
      </c>
      <c r="G123" s="52">
        <v>43</v>
      </c>
      <c r="H123" s="53">
        <v>4.7</v>
      </c>
      <c r="I123" s="54">
        <v>0.68253456593728445</v>
      </c>
      <c r="J123" s="50">
        <v>14.8</v>
      </c>
      <c r="K123" s="54">
        <v>0.58151945017856632</v>
      </c>
      <c r="L123" s="55"/>
      <c r="M123" s="56">
        <v>0.57999999999999996</v>
      </c>
      <c r="N123" s="51"/>
      <c r="O123" s="136"/>
      <c r="P123" s="126"/>
      <c r="Q123" s="129"/>
    </row>
    <row r="124" spans="1:17" x14ac:dyDescent="0.2">
      <c r="A124" s="120"/>
      <c r="B124" s="50">
        <v>3486</v>
      </c>
      <c r="C124" s="50" t="s">
        <v>50</v>
      </c>
      <c r="D124" s="50">
        <v>1768</v>
      </c>
      <c r="E124" s="50" t="s">
        <v>43</v>
      </c>
      <c r="F124" s="50" t="s">
        <v>20</v>
      </c>
      <c r="G124" s="57">
        <v>42</v>
      </c>
      <c r="H124" s="58">
        <v>5.0999999999999996</v>
      </c>
      <c r="I124" s="59">
        <v>0.70657560371888029</v>
      </c>
      <c r="J124" s="50">
        <v>15.3</v>
      </c>
      <c r="K124" s="59">
        <v>0.59846953634989153</v>
      </c>
      <c r="L124" s="60"/>
      <c r="M124" s="61">
        <v>0.6</v>
      </c>
      <c r="N124" s="50"/>
      <c r="O124" s="136"/>
      <c r="P124" s="126"/>
      <c r="Q124" s="129"/>
    </row>
    <row r="125" spans="1:17" x14ac:dyDescent="0.2">
      <c r="A125" s="120"/>
      <c r="B125" s="50">
        <v>3487</v>
      </c>
      <c r="C125" s="51" t="s">
        <v>45</v>
      </c>
      <c r="D125" s="51">
        <v>5653</v>
      </c>
      <c r="E125" s="51" t="s">
        <v>43</v>
      </c>
      <c r="F125" s="51" t="s">
        <v>20</v>
      </c>
      <c r="G125" s="52">
        <v>43</v>
      </c>
      <c r="H125" s="53">
        <v>4.9000000000000004</v>
      </c>
      <c r="I125" s="54">
        <v>0.71157859001972212</v>
      </c>
      <c r="J125" s="50">
        <v>14.8</v>
      </c>
      <c r="K125" s="54">
        <v>0.60626495869680319</v>
      </c>
      <c r="L125" s="55"/>
      <c r="M125" s="56">
        <v>0.61</v>
      </c>
      <c r="N125" s="51"/>
      <c r="O125" s="136"/>
      <c r="P125" s="126"/>
      <c r="Q125" s="129"/>
    </row>
    <row r="126" spans="1:17" x14ac:dyDescent="0.2">
      <c r="A126" s="120"/>
      <c r="B126" s="50">
        <v>3488</v>
      </c>
      <c r="C126" s="50" t="s">
        <v>52</v>
      </c>
      <c r="D126" s="50">
        <v>5941</v>
      </c>
      <c r="E126" s="50" t="s">
        <v>43</v>
      </c>
      <c r="F126" s="50" t="s">
        <v>20</v>
      </c>
      <c r="G126" s="57">
        <v>46</v>
      </c>
      <c r="H126" s="58">
        <v>4.4000000000000004</v>
      </c>
      <c r="I126" s="59">
        <v>0.73123710604956027</v>
      </c>
      <c r="J126" s="50">
        <v>14.8</v>
      </c>
      <c r="K126" s="59">
        <v>0.62301401435422543</v>
      </c>
      <c r="L126" s="60"/>
      <c r="M126" s="61">
        <v>0.62</v>
      </c>
      <c r="N126" s="50"/>
      <c r="O126" s="136"/>
      <c r="P126" s="126"/>
      <c r="Q126" s="129"/>
    </row>
    <row r="127" spans="1:17" x14ac:dyDescent="0.2">
      <c r="A127" s="120"/>
      <c r="B127" s="50">
        <v>3489</v>
      </c>
      <c r="C127" s="51" t="s">
        <v>52</v>
      </c>
      <c r="D127" s="51">
        <v>5951</v>
      </c>
      <c r="E127" s="51" t="s">
        <v>43</v>
      </c>
      <c r="F127" s="51" t="s">
        <v>20</v>
      </c>
      <c r="G127" s="52">
        <v>49</v>
      </c>
      <c r="H127" s="53">
        <v>4.7</v>
      </c>
      <c r="I127" s="54">
        <v>0.88629826544911838</v>
      </c>
      <c r="J127" s="50">
        <v>14.2</v>
      </c>
      <c r="K127" s="54">
        <v>0.76044391175534354</v>
      </c>
      <c r="L127" s="55"/>
      <c r="M127" s="56">
        <v>0.76</v>
      </c>
      <c r="N127" s="51"/>
      <c r="O127" s="136"/>
      <c r="P127" s="126"/>
      <c r="Q127" s="129"/>
    </row>
    <row r="128" spans="1:17" x14ac:dyDescent="0.2">
      <c r="A128" s="120"/>
      <c r="B128" s="50">
        <v>3490</v>
      </c>
      <c r="C128" s="50" t="s">
        <v>45</v>
      </c>
      <c r="D128" s="50">
        <v>1962</v>
      </c>
      <c r="E128" s="50" t="s">
        <v>43</v>
      </c>
      <c r="F128" s="50" t="s">
        <v>20</v>
      </c>
      <c r="G128" s="57">
        <v>58</v>
      </c>
      <c r="H128" s="58">
        <v>5</v>
      </c>
      <c r="I128" s="59">
        <v>1.321039710834508</v>
      </c>
      <c r="J128" s="50">
        <v>12.8</v>
      </c>
      <c r="K128" s="59">
        <v>1.1519466278476909</v>
      </c>
      <c r="L128" s="60"/>
      <c r="M128" s="61">
        <v>1.1499999999999999</v>
      </c>
      <c r="N128" s="50"/>
      <c r="O128" s="136"/>
      <c r="P128" s="126"/>
      <c r="Q128" s="129"/>
    </row>
    <row r="129" spans="1:17" x14ac:dyDescent="0.2">
      <c r="A129" s="120"/>
      <c r="B129" s="50">
        <v>3491</v>
      </c>
      <c r="C129" s="51" t="s">
        <v>52</v>
      </c>
      <c r="D129" s="51">
        <v>5953</v>
      </c>
      <c r="E129" s="51" t="s">
        <v>43</v>
      </c>
      <c r="F129" s="51" t="s">
        <v>20</v>
      </c>
      <c r="G129" s="52">
        <v>37</v>
      </c>
      <c r="H129" s="53">
        <v>5</v>
      </c>
      <c r="I129" s="54">
        <v>0.53760504284555333</v>
      </c>
      <c r="J129" s="50">
        <v>15.7</v>
      </c>
      <c r="K129" s="54">
        <v>0.45320105111880143</v>
      </c>
      <c r="L129" s="55"/>
      <c r="M129" s="56">
        <v>0.45</v>
      </c>
      <c r="N129" s="51"/>
      <c r="O129" s="136"/>
      <c r="P129" s="126"/>
      <c r="Q129" s="129"/>
    </row>
    <row r="130" spans="1:17" x14ac:dyDescent="0.2">
      <c r="A130" s="120"/>
      <c r="B130" s="50">
        <v>3492</v>
      </c>
      <c r="C130" s="50" t="s">
        <v>52</v>
      </c>
      <c r="D130" s="50">
        <v>5952</v>
      </c>
      <c r="E130" s="50" t="s">
        <v>43</v>
      </c>
      <c r="F130" s="50" t="s">
        <v>20</v>
      </c>
      <c r="G130" s="57">
        <v>34</v>
      </c>
      <c r="H130" s="58">
        <v>5.0999999999999996</v>
      </c>
      <c r="I130" s="59">
        <v>0.46303934121259965</v>
      </c>
      <c r="J130" s="50">
        <v>15.7</v>
      </c>
      <c r="K130" s="59">
        <v>0.39034216464222155</v>
      </c>
      <c r="L130" s="60"/>
      <c r="M130" s="61">
        <v>0.39</v>
      </c>
      <c r="N130" s="50"/>
      <c r="O130" s="136"/>
      <c r="P130" s="126"/>
      <c r="Q130" s="129"/>
    </row>
    <row r="131" spans="1:17" x14ac:dyDescent="0.2">
      <c r="A131" s="120"/>
      <c r="B131" s="50">
        <v>3493</v>
      </c>
      <c r="C131" s="51" t="s">
        <v>46</v>
      </c>
      <c r="D131" s="51">
        <v>10066</v>
      </c>
      <c r="E131" s="51" t="s">
        <v>43</v>
      </c>
      <c r="F131" s="51" t="s">
        <v>20</v>
      </c>
      <c r="G131" s="52">
        <v>42</v>
      </c>
      <c r="H131" s="53">
        <v>5</v>
      </c>
      <c r="I131" s="54">
        <v>0.69272118011654937</v>
      </c>
      <c r="J131" s="50">
        <v>15.3</v>
      </c>
      <c r="K131" s="54">
        <v>0.5867348395587173</v>
      </c>
      <c r="L131" s="55"/>
      <c r="M131" s="56">
        <v>0.59</v>
      </c>
      <c r="N131" s="51"/>
      <c r="O131" s="136"/>
      <c r="P131" s="126"/>
      <c r="Q131" s="129"/>
    </row>
    <row r="132" spans="1:17" x14ac:dyDescent="0.2">
      <c r="A132" s="120"/>
      <c r="B132" s="50">
        <v>3494</v>
      </c>
      <c r="C132" s="50" t="s">
        <v>46</v>
      </c>
      <c r="D132" s="50">
        <v>10065</v>
      </c>
      <c r="E132" s="50" t="s">
        <v>43</v>
      </c>
      <c r="F132" s="50" t="s">
        <v>20</v>
      </c>
      <c r="G132" s="57">
        <v>38</v>
      </c>
      <c r="H132" s="58">
        <v>5</v>
      </c>
      <c r="I132" s="59">
        <v>0.56705747397295769</v>
      </c>
      <c r="J132" s="50">
        <v>15.3</v>
      </c>
      <c r="K132" s="59">
        <v>0.48029768045509513</v>
      </c>
      <c r="L132" s="60"/>
      <c r="M132" s="61">
        <v>0.48</v>
      </c>
      <c r="N132" s="50"/>
      <c r="O132" s="136"/>
      <c r="P132" s="126"/>
      <c r="Q132" s="129"/>
    </row>
    <row r="133" spans="1:17" x14ac:dyDescent="0.2">
      <c r="A133" s="120"/>
      <c r="B133" s="50">
        <v>3495</v>
      </c>
      <c r="C133" s="51" t="s">
        <v>46</v>
      </c>
      <c r="D133" s="51">
        <v>10063</v>
      </c>
      <c r="E133" s="51" t="s">
        <v>43</v>
      </c>
      <c r="F133" s="51" t="s">
        <v>20</v>
      </c>
      <c r="G133" s="52">
        <v>44</v>
      </c>
      <c r="H133" s="53">
        <v>5</v>
      </c>
      <c r="I133" s="54">
        <v>0.76026542216872994</v>
      </c>
      <c r="J133" s="50">
        <v>14.8</v>
      </c>
      <c r="K133" s="54">
        <v>0.64774613968775785</v>
      </c>
      <c r="L133" s="55"/>
      <c r="M133" s="56">
        <v>0.65</v>
      </c>
      <c r="N133" s="51"/>
      <c r="O133" s="136"/>
      <c r="P133" s="126"/>
      <c r="Q133" s="129"/>
    </row>
    <row r="134" spans="1:17" x14ac:dyDescent="0.2">
      <c r="A134" s="120"/>
      <c r="B134" s="50">
        <v>3496</v>
      </c>
      <c r="C134" s="50" t="s">
        <v>46</v>
      </c>
      <c r="D134" s="50">
        <v>9554</v>
      </c>
      <c r="E134" s="50" t="s">
        <v>43</v>
      </c>
      <c r="F134" s="50" t="s">
        <v>20</v>
      </c>
      <c r="G134" s="57">
        <v>43</v>
      </c>
      <c r="H134" s="58">
        <v>5.5</v>
      </c>
      <c r="I134" s="59">
        <v>0.79871066226703502</v>
      </c>
      <c r="J134" s="50">
        <v>14.8</v>
      </c>
      <c r="K134" s="59">
        <v>0.6805014842515138</v>
      </c>
      <c r="L134" s="60"/>
      <c r="M134" s="61">
        <v>0.68</v>
      </c>
      <c r="N134" s="50"/>
      <c r="O134" s="136"/>
      <c r="P134" s="126"/>
      <c r="Q134" s="129"/>
    </row>
    <row r="135" spans="1:17" x14ac:dyDescent="0.2">
      <c r="A135" s="120"/>
      <c r="B135" s="50">
        <v>3497</v>
      </c>
      <c r="C135" s="51" t="s">
        <v>42</v>
      </c>
      <c r="D135" s="51">
        <v>1665</v>
      </c>
      <c r="E135" s="51" t="s">
        <v>43</v>
      </c>
      <c r="F135" s="51" t="s">
        <v>20</v>
      </c>
      <c r="G135" s="52">
        <v>32</v>
      </c>
      <c r="H135" s="53">
        <v>4</v>
      </c>
      <c r="I135" s="54">
        <v>0.32169908772759481</v>
      </c>
      <c r="J135" s="50">
        <v>16</v>
      </c>
      <c r="K135" s="54">
        <v>0.27022723369117962</v>
      </c>
      <c r="L135" s="55"/>
      <c r="M135" s="56">
        <v>0.27</v>
      </c>
      <c r="N135" s="51"/>
      <c r="O135" s="136"/>
      <c r="P135" s="126"/>
      <c r="Q135" s="129"/>
    </row>
    <row r="136" spans="1:17" ht="13.5" thickBot="1" x14ac:dyDescent="0.25">
      <c r="A136" s="121"/>
      <c r="B136" s="62"/>
      <c r="C136" s="62"/>
      <c r="D136" s="62"/>
      <c r="E136" s="62"/>
      <c r="F136" s="62"/>
      <c r="G136" s="76"/>
      <c r="H136" s="77"/>
      <c r="I136" s="78"/>
      <c r="J136" s="62"/>
      <c r="K136" s="79" t="s">
        <v>57</v>
      </c>
      <c r="L136" s="80"/>
      <c r="M136" s="79">
        <f>SUM(M119:M135)</f>
        <v>10.74</v>
      </c>
      <c r="N136" s="62"/>
      <c r="O136" s="137"/>
      <c r="P136" s="127"/>
      <c r="Q136" s="130"/>
    </row>
    <row r="137" spans="1:17" x14ac:dyDescent="0.2">
      <c r="A137" s="33"/>
      <c r="B137" s="34"/>
      <c r="C137" s="70"/>
      <c r="D137" s="70"/>
      <c r="E137" s="70"/>
      <c r="F137" s="70"/>
      <c r="G137" s="71"/>
      <c r="H137" s="72"/>
      <c r="I137" s="73"/>
      <c r="J137" s="34"/>
      <c r="K137" s="73"/>
      <c r="L137" s="74"/>
      <c r="M137" s="75"/>
      <c r="N137" s="70"/>
      <c r="O137" s="34"/>
      <c r="P137" s="40"/>
      <c r="Q137" s="40"/>
    </row>
    <row r="138" spans="1:17" ht="13.5" thickBot="1" x14ac:dyDescent="0.25">
      <c r="A138" s="33"/>
      <c r="B138" s="34"/>
      <c r="C138" s="70"/>
      <c r="D138" s="70"/>
      <c r="E138" s="70"/>
      <c r="F138" s="70"/>
      <c r="G138" s="71"/>
      <c r="H138" s="72"/>
      <c r="I138" s="73"/>
      <c r="J138" s="34"/>
      <c r="K138" s="73"/>
      <c r="L138" s="74"/>
      <c r="M138" s="75"/>
      <c r="N138" s="70"/>
      <c r="O138" s="34"/>
      <c r="P138" s="40"/>
      <c r="Q138" s="40"/>
    </row>
    <row r="139" spans="1:17" x14ac:dyDescent="0.2">
      <c r="A139" s="131" t="s">
        <v>58</v>
      </c>
      <c r="B139" s="43">
        <v>3498</v>
      </c>
      <c r="C139" s="82" t="s">
        <v>44</v>
      </c>
      <c r="D139" s="82">
        <v>2922</v>
      </c>
      <c r="E139" s="82" t="s">
        <v>43</v>
      </c>
      <c r="F139" s="82" t="s">
        <v>20</v>
      </c>
      <c r="G139" s="83">
        <v>53</v>
      </c>
      <c r="H139" s="84">
        <v>4.0999999999999996</v>
      </c>
      <c r="I139" s="85">
        <v>0.9045352108032072</v>
      </c>
      <c r="J139" s="43">
        <v>13.5</v>
      </c>
      <c r="K139" s="85">
        <v>0.78242295734477429</v>
      </c>
      <c r="L139" s="86"/>
      <c r="M139" s="87">
        <v>0.78</v>
      </c>
      <c r="N139" s="82"/>
      <c r="O139" s="135" t="s">
        <v>21</v>
      </c>
      <c r="P139" s="133"/>
      <c r="Q139" s="134">
        <f>SUM(M149*P139)</f>
        <v>0</v>
      </c>
    </row>
    <row r="140" spans="1:17" x14ac:dyDescent="0.2">
      <c r="A140" s="120"/>
      <c r="B140" s="50">
        <v>3499</v>
      </c>
      <c r="C140" s="50" t="s">
        <v>51</v>
      </c>
      <c r="D140" s="50">
        <v>6593</v>
      </c>
      <c r="E140" s="50" t="s">
        <v>43</v>
      </c>
      <c r="F140" s="50" t="s">
        <v>20</v>
      </c>
      <c r="G140" s="57">
        <v>62</v>
      </c>
      <c r="H140" s="58">
        <v>4.0999999999999996</v>
      </c>
      <c r="I140" s="59">
        <v>1.2378189214409143</v>
      </c>
      <c r="J140" s="50">
        <v>12.8</v>
      </c>
      <c r="K140" s="59">
        <v>1.0793780994964772</v>
      </c>
      <c r="L140" s="60"/>
      <c r="M140" s="61">
        <v>1.08</v>
      </c>
      <c r="N140" s="50"/>
      <c r="O140" s="136"/>
      <c r="P140" s="126"/>
      <c r="Q140" s="129"/>
    </row>
    <row r="141" spans="1:17" x14ac:dyDescent="0.2">
      <c r="A141" s="120"/>
      <c r="B141" s="50">
        <v>3500</v>
      </c>
      <c r="C141" s="51" t="s">
        <v>45</v>
      </c>
      <c r="D141" s="51">
        <v>6946</v>
      </c>
      <c r="E141" s="51" t="s">
        <v>43</v>
      </c>
      <c r="F141" s="51" t="s">
        <v>20</v>
      </c>
      <c r="G141" s="52">
        <v>40</v>
      </c>
      <c r="H141" s="53">
        <v>4.4800000000000004</v>
      </c>
      <c r="I141" s="54">
        <v>0.56297340352329106</v>
      </c>
      <c r="J141" s="50">
        <v>15.3</v>
      </c>
      <c r="K141" s="54">
        <v>0.47683847278422753</v>
      </c>
      <c r="L141" s="55"/>
      <c r="M141" s="56">
        <v>0.48</v>
      </c>
      <c r="N141" s="51"/>
      <c r="O141" s="136"/>
      <c r="P141" s="126"/>
      <c r="Q141" s="129"/>
    </row>
    <row r="142" spans="1:17" x14ac:dyDescent="0.2">
      <c r="A142" s="120"/>
      <c r="B142" s="50">
        <v>3501</v>
      </c>
      <c r="C142" s="50" t="s">
        <v>50</v>
      </c>
      <c r="D142" s="50">
        <v>1771</v>
      </c>
      <c r="E142" s="50" t="s">
        <v>43</v>
      </c>
      <c r="F142" s="50" t="s">
        <v>20</v>
      </c>
      <c r="G142" s="57">
        <v>48</v>
      </c>
      <c r="H142" s="58">
        <v>3.3</v>
      </c>
      <c r="I142" s="59">
        <v>0.59715393159434782</v>
      </c>
      <c r="J142" s="50">
        <v>14.2</v>
      </c>
      <c r="K142" s="59">
        <v>0.51235807330795047</v>
      </c>
      <c r="L142" s="60"/>
      <c r="M142" s="61">
        <v>0.51</v>
      </c>
      <c r="N142" s="50"/>
      <c r="O142" s="136"/>
      <c r="P142" s="126"/>
      <c r="Q142" s="129"/>
    </row>
    <row r="143" spans="1:17" x14ac:dyDescent="0.2">
      <c r="A143" s="120"/>
      <c r="B143" s="50">
        <v>3502</v>
      </c>
      <c r="C143" s="51" t="s">
        <v>52</v>
      </c>
      <c r="D143" s="51">
        <v>5954</v>
      </c>
      <c r="E143" s="51" t="s">
        <v>43</v>
      </c>
      <c r="F143" s="51" t="s">
        <v>20</v>
      </c>
      <c r="G143" s="52">
        <v>47</v>
      </c>
      <c r="H143" s="53">
        <v>3.5</v>
      </c>
      <c r="I143" s="54">
        <v>0.60723059003073709</v>
      </c>
      <c r="J143" s="50">
        <v>14.8</v>
      </c>
      <c r="K143" s="54">
        <v>0.51736046270618796</v>
      </c>
      <c r="L143" s="55"/>
      <c r="M143" s="56">
        <v>0.52</v>
      </c>
      <c r="N143" s="51"/>
      <c r="O143" s="136"/>
      <c r="P143" s="126"/>
      <c r="Q143" s="129"/>
    </row>
    <row r="144" spans="1:17" x14ac:dyDescent="0.2">
      <c r="A144" s="120"/>
      <c r="B144" s="50">
        <v>3503</v>
      </c>
      <c r="C144" s="50" t="s">
        <v>46</v>
      </c>
      <c r="D144" s="50">
        <v>9553</v>
      </c>
      <c r="E144" s="50" t="s">
        <v>43</v>
      </c>
      <c r="F144" s="50" t="s">
        <v>20</v>
      </c>
      <c r="G144" s="57">
        <v>44</v>
      </c>
      <c r="H144" s="58">
        <v>4</v>
      </c>
      <c r="I144" s="59">
        <v>0.60821233773498395</v>
      </c>
      <c r="J144" s="50">
        <v>14.8</v>
      </c>
      <c r="K144" s="59">
        <v>0.51819691175020632</v>
      </c>
      <c r="L144" s="60"/>
      <c r="M144" s="61">
        <v>0.52</v>
      </c>
      <c r="N144" s="50"/>
      <c r="O144" s="136"/>
      <c r="P144" s="126"/>
      <c r="Q144" s="129"/>
    </row>
    <row r="145" spans="1:17" x14ac:dyDescent="0.2">
      <c r="A145" s="120"/>
      <c r="B145" s="50">
        <v>3504</v>
      </c>
      <c r="C145" s="51" t="s">
        <v>52</v>
      </c>
      <c r="D145" s="51">
        <v>5947</v>
      </c>
      <c r="E145" s="51" t="s">
        <v>43</v>
      </c>
      <c r="F145" s="51" t="s">
        <v>20</v>
      </c>
      <c r="G145" s="52">
        <v>43</v>
      </c>
      <c r="H145" s="53">
        <v>4</v>
      </c>
      <c r="I145" s="54">
        <v>0.58088048164875272</v>
      </c>
      <c r="J145" s="50">
        <v>14.8</v>
      </c>
      <c r="K145" s="54">
        <v>0.49491017036473733</v>
      </c>
      <c r="L145" s="55"/>
      <c r="M145" s="56">
        <v>0.49</v>
      </c>
      <c r="N145" s="51"/>
      <c r="O145" s="136"/>
      <c r="P145" s="126"/>
      <c r="Q145" s="129"/>
    </row>
    <row r="146" spans="1:17" x14ac:dyDescent="0.2">
      <c r="A146" s="120"/>
      <c r="B146" s="50">
        <v>3505</v>
      </c>
      <c r="C146" s="50" t="s">
        <v>52</v>
      </c>
      <c r="D146" s="50">
        <v>5950</v>
      </c>
      <c r="E146" s="50" t="s">
        <v>43</v>
      </c>
      <c r="F146" s="50" t="s">
        <v>20</v>
      </c>
      <c r="G146" s="57">
        <v>51</v>
      </c>
      <c r="H146" s="58">
        <v>4</v>
      </c>
      <c r="I146" s="59">
        <v>0.81712824919870508</v>
      </c>
      <c r="J146" s="50">
        <v>14.2</v>
      </c>
      <c r="K146" s="59">
        <v>0.70109603781248908</v>
      </c>
      <c r="L146" s="60"/>
      <c r="M146" s="61">
        <v>0.7</v>
      </c>
      <c r="N146" s="50"/>
      <c r="O146" s="136"/>
      <c r="P146" s="126"/>
      <c r="Q146" s="129"/>
    </row>
    <row r="147" spans="1:17" x14ac:dyDescent="0.2">
      <c r="A147" s="120"/>
      <c r="B147" s="50">
        <v>3506</v>
      </c>
      <c r="C147" s="51" t="s">
        <v>45</v>
      </c>
      <c r="D147" s="51">
        <v>5654</v>
      </c>
      <c r="E147" s="51" t="s">
        <v>43</v>
      </c>
      <c r="F147" s="51" t="s">
        <v>20</v>
      </c>
      <c r="G147" s="52">
        <v>47</v>
      </c>
      <c r="H147" s="53">
        <v>5</v>
      </c>
      <c r="I147" s="54">
        <v>0.86747227147248163</v>
      </c>
      <c r="J147" s="50">
        <v>14.8</v>
      </c>
      <c r="K147" s="54">
        <v>0.73908637529455423</v>
      </c>
      <c r="L147" s="55"/>
      <c r="M147" s="56">
        <v>0.74</v>
      </c>
      <c r="N147" s="51"/>
      <c r="O147" s="136"/>
      <c r="P147" s="126"/>
      <c r="Q147" s="129"/>
    </row>
    <row r="148" spans="1:17" x14ac:dyDescent="0.2">
      <c r="A148" s="120"/>
      <c r="B148" s="50">
        <v>3507</v>
      </c>
      <c r="C148" s="50" t="s">
        <v>46</v>
      </c>
      <c r="D148" s="50">
        <v>13564</v>
      </c>
      <c r="E148" s="50" t="s">
        <v>43</v>
      </c>
      <c r="F148" s="50" t="s">
        <v>20</v>
      </c>
      <c r="G148" s="57">
        <v>57</v>
      </c>
      <c r="H148" s="58">
        <v>5.0999999999999996</v>
      </c>
      <c r="I148" s="59">
        <v>1.3013969027679375</v>
      </c>
      <c r="J148" s="50">
        <v>13.5</v>
      </c>
      <c r="K148" s="59">
        <v>1.1257083208942662</v>
      </c>
      <c r="L148" s="60"/>
      <c r="M148" s="61">
        <v>1.1299999999999999</v>
      </c>
      <c r="N148" s="50"/>
      <c r="O148" s="136"/>
      <c r="P148" s="126"/>
      <c r="Q148" s="129"/>
    </row>
    <row r="149" spans="1:17" ht="13.5" thickBot="1" x14ac:dyDescent="0.25">
      <c r="A149" s="121"/>
      <c r="B149" s="62"/>
      <c r="C149" s="63"/>
      <c r="D149" s="63"/>
      <c r="E149" s="63"/>
      <c r="F149" s="63"/>
      <c r="G149" s="64"/>
      <c r="H149" s="65"/>
      <c r="I149" s="66"/>
      <c r="J149" s="62"/>
      <c r="K149" s="67" t="s">
        <v>59</v>
      </c>
      <c r="L149" s="68"/>
      <c r="M149" s="67">
        <f>SUM(M139:M148)</f>
        <v>6.95</v>
      </c>
      <c r="N149" s="63"/>
      <c r="O149" s="137"/>
      <c r="P149" s="127"/>
      <c r="Q149" s="130"/>
    </row>
    <row r="150" spans="1:17" ht="13.5" thickBot="1" x14ac:dyDescent="0.25">
      <c r="A150" s="33"/>
      <c r="B150" s="34"/>
      <c r="C150" s="70"/>
      <c r="D150" s="70"/>
      <c r="E150" s="70"/>
      <c r="F150" s="70"/>
      <c r="G150" s="71"/>
      <c r="H150" s="72"/>
      <c r="I150" s="73"/>
      <c r="J150" s="34"/>
      <c r="K150" s="73"/>
      <c r="L150" s="74"/>
      <c r="M150" s="75"/>
      <c r="N150" s="70"/>
      <c r="O150" s="34"/>
      <c r="P150" s="40"/>
      <c r="Q150" s="40"/>
    </row>
    <row r="151" spans="1:17" x14ac:dyDescent="0.2">
      <c r="A151" s="131" t="s">
        <v>60</v>
      </c>
      <c r="B151" s="43">
        <v>3508</v>
      </c>
      <c r="C151" s="43" t="s">
        <v>61</v>
      </c>
      <c r="D151" s="43">
        <v>6010</v>
      </c>
      <c r="E151" s="43" t="s">
        <v>43</v>
      </c>
      <c r="F151" s="43" t="s">
        <v>20</v>
      </c>
      <c r="G151" s="44">
        <v>48</v>
      </c>
      <c r="H151" s="45">
        <v>4.5</v>
      </c>
      <c r="I151" s="46">
        <v>0.8143008158104742</v>
      </c>
      <c r="J151" s="43">
        <v>14.2</v>
      </c>
      <c r="K151" s="46">
        <v>0.69867009996538698</v>
      </c>
      <c r="L151" s="47"/>
      <c r="M151" s="48">
        <v>0.7</v>
      </c>
      <c r="N151" s="43"/>
      <c r="O151" s="135" t="s">
        <v>21</v>
      </c>
      <c r="P151" s="133"/>
      <c r="Q151" s="134">
        <f>SUM(M159*P151)</f>
        <v>0</v>
      </c>
    </row>
    <row r="152" spans="1:17" x14ac:dyDescent="0.2">
      <c r="A152" s="120"/>
      <c r="B152" s="50">
        <v>3509</v>
      </c>
      <c r="C152" s="51" t="s">
        <v>80</v>
      </c>
      <c r="D152" s="51">
        <v>378</v>
      </c>
      <c r="E152" s="51" t="s">
        <v>43</v>
      </c>
      <c r="F152" s="51" t="s">
        <v>20</v>
      </c>
      <c r="G152" s="52">
        <v>55</v>
      </c>
      <c r="H152" s="53">
        <v>3.9</v>
      </c>
      <c r="I152" s="54">
        <v>0.92657348326813971</v>
      </c>
      <c r="J152" s="50">
        <v>13.5</v>
      </c>
      <c r="K152" s="54">
        <v>0.80148606302694081</v>
      </c>
      <c r="L152" s="55"/>
      <c r="M152" s="56">
        <v>0.8</v>
      </c>
      <c r="N152" s="51"/>
      <c r="O152" s="136"/>
      <c r="P152" s="126"/>
      <c r="Q152" s="129"/>
    </row>
    <row r="153" spans="1:17" x14ac:dyDescent="0.2">
      <c r="A153" s="120"/>
      <c r="B153" s="50">
        <v>3510</v>
      </c>
      <c r="C153" s="50" t="s">
        <v>46</v>
      </c>
      <c r="D153" s="50">
        <v>10084</v>
      </c>
      <c r="E153" s="50" t="s">
        <v>43</v>
      </c>
      <c r="F153" s="50" t="s">
        <v>20</v>
      </c>
      <c r="G153" s="57">
        <v>51</v>
      </c>
      <c r="H153" s="58">
        <v>4.9000000000000004</v>
      </c>
      <c r="I153" s="59">
        <v>1.000982105268414</v>
      </c>
      <c r="J153" s="50">
        <v>14.2</v>
      </c>
      <c r="K153" s="59">
        <v>0.85884264632029916</v>
      </c>
      <c r="L153" s="60"/>
      <c r="M153" s="61">
        <v>0.86</v>
      </c>
      <c r="N153" s="50"/>
      <c r="O153" s="136"/>
      <c r="P153" s="126"/>
      <c r="Q153" s="129"/>
    </row>
    <row r="154" spans="1:17" x14ac:dyDescent="0.2">
      <c r="A154" s="120"/>
      <c r="B154" s="50">
        <v>3511</v>
      </c>
      <c r="C154" s="51" t="s">
        <v>46</v>
      </c>
      <c r="D154" s="51">
        <v>10087</v>
      </c>
      <c r="E154" s="51" t="s">
        <v>43</v>
      </c>
      <c r="F154" s="51" t="s">
        <v>20</v>
      </c>
      <c r="G154" s="52">
        <v>51</v>
      </c>
      <c r="H154" s="53">
        <v>5</v>
      </c>
      <c r="I154" s="54">
        <v>1.0214103114983817</v>
      </c>
      <c r="J154" s="50">
        <v>14.2</v>
      </c>
      <c r="K154" s="54">
        <v>0.8763700472656113</v>
      </c>
      <c r="L154" s="55"/>
      <c r="M154" s="56">
        <v>0.88</v>
      </c>
      <c r="N154" s="51"/>
      <c r="O154" s="136"/>
      <c r="P154" s="126"/>
      <c r="Q154" s="129"/>
    </row>
    <row r="155" spans="1:17" x14ac:dyDescent="0.2">
      <c r="A155" s="120"/>
      <c r="B155" s="50">
        <v>3512</v>
      </c>
      <c r="C155" s="50" t="s">
        <v>46</v>
      </c>
      <c r="D155" s="50">
        <v>10086</v>
      </c>
      <c r="E155" s="50" t="s">
        <v>43</v>
      </c>
      <c r="F155" s="50" t="s">
        <v>20</v>
      </c>
      <c r="G155" s="57">
        <v>51</v>
      </c>
      <c r="H155" s="58">
        <v>5</v>
      </c>
      <c r="I155" s="59">
        <v>1.0214103114983817</v>
      </c>
      <c r="J155" s="50">
        <v>14.2</v>
      </c>
      <c r="K155" s="59">
        <v>0.8763700472656113</v>
      </c>
      <c r="L155" s="60"/>
      <c r="M155" s="61">
        <v>0.88</v>
      </c>
      <c r="N155" s="50"/>
      <c r="O155" s="136"/>
      <c r="P155" s="126"/>
      <c r="Q155" s="129"/>
    </row>
    <row r="156" spans="1:17" x14ac:dyDescent="0.2">
      <c r="A156" s="120"/>
      <c r="B156" s="50">
        <v>3513</v>
      </c>
      <c r="C156" s="51" t="s">
        <v>45</v>
      </c>
      <c r="D156" s="51">
        <v>1964</v>
      </c>
      <c r="E156" s="51" t="s">
        <v>43</v>
      </c>
      <c r="F156" s="51" t="s">
        <v>20</v>
      </c>
      <c r="G156" s="52">
        <v>57</v>
      </c>
      <c r="H156" s="53">
        <v>4.2</v>
      </c>
      <c r="I156" s="54">
        <v>1.0717386258088899</v>
      </c>
      <c r="J156" s="50">
        <v>13.5</v>
      </c>
      <c r="K156" s="54">
        <v>0.92705391132468973</v>
      </c>
      <c r="L156" s="55"/>
      <c r="M156" s="56">
        <v>0.93</v>
      </c>
      <c r="N156" s="51"/>
      <c r="O156" s="136"/>
      <c r="P156" s="126"/>
      <c r="Q156" s="129"/>
    </row>
    <row r="157" spans="1:17" x14ac:dyDescent="0.2">
      <c r="A157" s="120"/>
      <c r="B157" s="50">
        <v>3514</v>
      </c>
      <c r="C157" s="50" t="s">
        <v>46</v>
      </c>
      <c r="D157" s="50">
        <v>9644</v>
      </c>
      <c r="E157" s="50" t="s">
        <v>43</v>
      </c>
      <c r="F157" s="50" t="s">
        <v>20</v>
      </c>
      <c r="G157" s="57">
        <v>61</v>
      </c>
      <c r="H157" s="58">
        <v>5</v>
      </c>
      <c r="I157" s="59">
        <v>1.4612332830009525</v>
      </c>
      <c r="J157" s="50">
        <v>12.8</v>
      </c>
      <c r="K157" s="59">
        <v>1.2741954227768306</v>
      </c>
      <c r="L157" s="60"/>
      <c r="M157" s="61">
        <v>1.27</v>
      </c>
      <c r="N157" s="50"/>
      <c r="O157" s="136"/>
      <c r="P157" s="126"/>
      <c r="Q157" s="129"/>
    </row>
    <row r="158" spans="1:17" x14ac:dyDescent="0.2">
      <c r="A158" s="120"/>
      <c r="B158" s="50">
        <v>3515</v>
      </c>
      <c r="C158" s="51" t="s">
        <v>51</v>
      </c>
      <c r="D158" s="51">
        <v>6023</v>
      </c>
      <c r="E158" s="51" t="s">
        <v>43</v>
      </c>
      <c r="F158" s="51" t="s">
        <v>20</v>
      </c>
      <c r="G158" s="52">
        <v>66</v>
      </c>
      <c r="H158" s="53">
        <v>4.7</v>
      </c>
      <c r="I158" s="54">
        <v>1.6079613678868641</v>
      </c>
      <c r="J158" s="50">
        <v>11.3</v>
      </c>
      <c r="K158" s="54">
        <v>1.4262617333156484</v>
      </c>
      <c r="L158" s="55"/>
      <c r="M158" s="56">
        <v>1.43</v>
      </c>
      <c r="N158" s="51"/>
      <c r="O158" s="136"/>
      <c r="P158" s="126"/>
      <c r="Q158" s="129"/>
    </row>
    <row r="159" spans="1:17" ht="13.5" thickBot="1" x14ac:dyDescent="0.25">
      <c r="A159" s="121"/>
      <c r="B159" s="62"/>
      <c r="C159" s="62"/>
      <c r="D159" s="62"/>
      <c r="E159" s="62"/>
      <c r="F159" s="62"/>
      <c r="G159" s="76"/>
      <c r="H159" s="77"/>
      <c r="I159" s="78"/>
      <c r="J159" s="62"/>
      <c r="K159" s="79" t="s">
        <v>62</v>
      </c>
      <c r="L159" s="80"/>
      <c r="M159" s="79">
        <f>SUM(M151:M158)</f>
        <v>7.75</v>
      </c>
      <c r="N159" s="62"/>
      <c r="O159" s="137"/>
      <c r="P159" s="127"/>
      <c r="Q159" s="130"/>
    </row>
    <row r="160" spans="1:17" x14ac:dyDescent="0.2">
      <c r="A160" s="33"/>
      <c r="B160" s="34"/>
      <c r="C160" s="70"/>
      <c r="D160" s="70"/>
      <c r="E160" s="70"/>
      <c r="F160" s="70"/>
      <c r="G160" s="71"/>
      <c r="H160" s="72"/>
      <c r="I160" s="73"/>
      <c r="J160" s="34"/>
      <c r="K160" s="73"/>
      <c r="L160" s="74"/>
      <c r="M160" s="75"/>
      <c r="N160" s="70"/>
      <c r="O160" s="34"/>
      <c r="P160" s="40"/>
      <c r="Q160" s="40"/>
    </row>
    <row r="161" spans="1:17" ht="13.5" thickBot="1" x14ac:dyDescent="0.25">
      <c r="A161" s="33"/>
      <c r="B161" s="34"/>
      <c r="C161" s="70"/>
      <c r="D161" s="70"/>
      <c r="E161" s="70"/>
      <c r="F161" s="70"/>
      <c r="G161" s="71"/>
      <c r="H161" s="72"/>
      <c r="I161" s="73"/>
      <c r="J161" s="34"/>
      <c r="K161" s="73"/>
      <c r="L161" s="74"/>
      <c r="M161" s="75"/>
      <c r="N161" s="70"/>
      <c r="O161" s="34"/>
      <c r="P161" s="40"/>
      <c r="Q161" s="40"/>
    </row>
    <row r="162" spans="1:17" ht="13.5" thickBot="1" x14ac:dyDescent="0.25">
      <c r="A162" s="9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95" t="s">
        <v>85</v>
      </c>
      <c r="M162" s="96">
        <f>SUM(M18+M28+M40+M58+M74+M86+M95+M105+M118+M136+M149+M159)</f>
        <v>89.290127156335558</v>
      </c>
      <c r="N162" s="3"/>
      <c r="O162" s="3"/>
      <c r="P162" s="94"/>
      <c r="Q162" s="94"/>
    </row>
    <row r="163" spans="1:17" ht="13.5" thickBot="1" x14ac:dyDescent="0.25">
      <c r="A163" s="9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94"/>
      <c r="Q163" s="94"/>
    </row>
    <row r="164" spans="1:17" x14ac:dyDescent="0.2">
      <c r="A164" s="138" t="s">
        <v>63</v>
      </c>
      <c r="B164" s="132"/>
      <c r="C164" s="141"/>
      <c r="D164" s="141"/>
      <c r="E164" s="141"/>
      <c r="F164" s="141"/>
      <c r="G164" s="141"/>
      <c r="H164" s="142"/>
      <c r="I164" s="97"/>
      <c r="J164" s="138" t="s">
        <v>64</v>
      </c>
      <c r="K164" s="132"/>
      <c r="L164" s="147"/>
      <c r="M164" s="147"/>
      <c r="N164" s="147"/>
      <c r="O164" s="148"/>
      <c r="P164" s="94"/>
      <c r="Q164" s="94"/>
    </row>
    <row r="165" spans="1:17" x14ac:dyDescent="0.2">
      <c r="A165" s="139"/>
      <c r="B165" s="123"/>
      <c r="C165" s="143"/>
      <c r="D165" s="143"/>
      <c r="E165" s="143"/>
      <c r="F165" s="143"/>
      <c r="G165" s="143"/>
      <c r="H165" s="144"/>
      <c r="I165" s="97"/>
      <c r="J165" s="139"/>
      <c r="K165" s="123"/>
      <c r="L165" s="149"/>
      <c r="M165" s="149"/>
      <c r="N165" s="149"/>
      <c r="O165" s="150"/>
      <c r="P165" s="94"/>
      <c r="Q165" s="94"/>
    </row>
    <row r="166" spans="1:17" x14ac:dyDescent="0.2">
      <c r="A166" s="139"/>
      <c r="B166" s="123"/>
      <c r="C166" s="143"/>
      <c r="D166" s="143"/>
      <c r="E166" s="143"/>
      <c r="F166" s="143"/>
      <c r="G166" s="143"/>
      <c r="H166" s="144"/>
      <c r="I166" s="98"/>
      <c r="J166" s="139"/>
      <c r="K166" s="123"/>
      <c r="L166" s="149"/>
      <c r="M166" s="149"/>
      <c r="N166" s="149"/>
      <c r="O166" s="150"/>
      <c r="P166" s="94"/>
      <c r="Q166" s="94"/>
    </row>
    <row r="167" spans="1:17" ht="13.5" thickBot="1" x14ac:dyDescent="0.25">
      <c r="A167" s="140"/>
      <c r="B167" s="124"/>
      <c r="C167" s="145"/>
      <c r="D167" s="145"/>
      <c r="E167" s="145"/>
      <c r="F167" s="145"/>
      <c r="G167" s="145"/>
      <c r="H167" s="146"/>
      <c r="I167" s="98"/>
      <c r="J167" s="140"/>
      <c r="K167" s="124"/>
      <c r="L167" s="151"/>
      <c r="M167" s="151"/>
      <c r="N167" s="151"/>
      <c r="O167" s="152"/>
      <c r="P167" s="94"/>
      <c r="Q167" s="94"/>
    </row>
    <row r="168" spans="1:17" ht="13.5" thickBot="1" x14ac:dyDescent="0.25">
      <c r="A168" s="99"/>
      <c r="B168" s="100"/>
      <c r="C168" s="101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4"/>
      <c r="Q168" s="94"/>
    </row>
    <row r="169" spans="1:17" x14ac:dyDescent="0.2">
      <c r="A169" s="138" t="s">
        <v>65</v>
      </c>
      <c r="B169" s="132"/>
      <c r="C169" s="147"/>
      <c r="D169" s="147"/>
      <c r="E169" s="147"/>
      <c r="F169" s="147"/>
      <c r="G169" s="147"/>
      <c r="H169" s="148"/>
      <c r="I169" s="98"/>
      <c r="J169" s="3" t="s">
        <v>39</v>
      </c>
      <c r="K169" s="102" t="s">
        <v>66</v>
      </c>
      <c r="L169" s="153" t="s">
        <v>67</v>
      </c>
      <c r="M169" s="153"/>
      <c r="N169" s="153"/>
      <c r="O169" s="153"/>
      <c r="P169" s="153"/>
      <c r="Q169" s="153"/>
    </row>
    <row r="170" spans="1:17" x14ac:dyDescent="0.2">
      <c r="A170" s="139"/>
      <c r="B170" s="123"/>
      <c r="C170" s="149"/>
      <c r="D170" s="149"/>
      <c r="E170" s="149"/>
      <c r="F170" s="149"/>
      <c r="G170" s="149"/>
      <c r="H170" s="150"/>
      <c r="I170" s="92"/>
      <c r="J170" s="3" t="s">
        <v>29</v>
      </c>
      <c r="K170" s="102" t="s">
        <v>66</v>
      </c>
      <c r="L170" s="153" t="s">
        <v>68</v>
      </c>
      <c r="M170" s="153"/>
      <c r="N170" s="153"/>
      <c r="O170" s="153"/>
      <c r="P170" s="153"/>
      <c r="Q170" s="153"/>
    </row>
    <row r="171" spans="1:17" x14ac:dyDescent="0.2">
      <c r="A171" s="139"/>
      <c r="B171" s="123"/>
      <c r="C171" s="149"/>
      <c r="D171" s="149"/>
      <c r="E171" s="149"/>
      <c r="F171" s="149"/>
      <c r="G171" s="149"/>
      <c r="H171" s="150"/>
      <c r="I171" s="98"/>
      <c r="J171" s="3"/>
      <c r="K171" s="102"/>
      <c r="L171" s="3"/>
      <c r="M171" s="3"/>
      <c r="N171" s="3"/>
      <c r="O171" s="97"/>
      <c r="P171" s="94"/>
      <c r="Q171" s="94"/>
    </row>
    <row r="172" spans="1:17" ht="13.5" thickBot="1" x14ac:dyDescent="0.25">
      <c r="A172" s="140"/>
      <c r="B172" s="124"/>
      <c r="C172" s="151"/>
      <c r="D172" s="151"/>
      <c r="E172" s="151"/>
      <c r="F172" s="151"/>
      <c r="G172" s="151"/>
      <c r="H172" s="152"/>
      <c r="I172" s="98"/>
      <c r="J172" s="3" t="s">
        <v>55</v>
      </c>
      <c r="K172" s="102" t="s">
        <v>66</v>
      </c>
      <c r="L172" s="153" t="s">
        <v>69</v>
      </c>
      <c r="M172" s="153"/>
      <c r="N172" s="153"/>
      <c r="O172" s="153"/>
      <c r="P172" s="153"/>
      <c r="Q172" s="153"/>
    </row>
    <row r="173" spans="1:17" x14ac:dyDescent="0.2">
      <c r="A173" s="9"/>
      <c r="B173" s="3"/>
      <c r="C173" s="3"/>
      <c r="D173" s="3"/>
      <c r="E173" s="3"/>
      <c r="F173" s="3"/>
      <c r="G173" s="3"/>
      <c r="H173" s="3"/>
      <c r="I173" s="3"/>
      <c r="J173" s="3" t="s">
        <v>45</v>
      </c>
      <c r="K173" s="102" t="s">
        <v>66</v>
      </c>
      <c r="L173" s="153" t="s">
        <v>70</v>
      </c>
      <c r="M173" s="153"/>
      <c r="N173" s="153"/>
      <c r="O173" s="153"/>
      <c r="P173" s="153"/>
      <c r="Q173" s="153"/>
    </row>
    <row r="174" spans="1:17" x14ac:dyDescent="0.2">
      <c r="A174" s="3" t="s">
        <v>71</v>
      </c>
      <c r="B174" s="103" t="s">
        <v>66</v>
      </c>
      <c r="C174" s="154" t="s">
        <v>72</v>
      </c>
      <c r="D174" s="154"/>
      <c r="E174" s="154"/>
      <c r="F174" s="154"/>
      <c r="G174" s="154"/>
      <c r="H174" s="154"/>
      <c r="I174" s="9"/>
      <c r="J174" s="9" t="s">
        <v>46</v>
      </c>
      <c r="K174" s="102" t="s">
        <v>66</v>
      </c>
      <c r="L174" s="155" t="s">
        <v>73</v>
      </c>
      <c r="M174" s="155"/>
      <c r="N174" s="155"/>
      <c r="O174" s="155"/>
      <c r="P174" s="155"/>
      <c r="Q174" s="155"/>
    </row>
    <row r="175" spans="1:17" x14ac:dyDescent="0.2">
      <c r="A175" s="3" t="s">
        <v>24</v>
      </c>
      <c r="B175" s="103" t="s">
        <v>66</v>
      </c>
      <c r="C175" s="153" t="s">
        <v>74</v>
      </c>
      <c r="D175" s="153"/>
      <c r="E175" s="153"/>
      <c r="F175" s="153"/>
      <c r="G175" s="153"/>
      <c r="H175" s="153"/>
      <c r="I175" s="3"/>
      <c r="J175" s="3" t="s">
        <v>47</v>
      </c>
      <c r="K175" s="102" t="s">
        <v>66</v>
      </c>
      <c r="L175" s="153" t="s">
        <v>75</v>
      </c>
      <c r="M175" s="153"/>
      <c r="N175" s="153"/>
      <c r="O175" s="153"/>
      <c r="P175" s="153"/>
      <c r="Q175" s="153"/>
    </row>
    <row r="176" spans="1:17" x14ac:dyDescent="0.2">
      <c r="A176" s="3" t="s">
        <v>76</v>
      </c>
      <c r="B176" s="103" t="s">
        <v>66</v>
      </c>
      <c r="C176" s="153" t="s">
        <v>77</v>
      </c>
      <c r="D176" s="153"/>
      <c r="E176" s="153"/>
      <c r="F176" s="153"/>
      <c r="G176" s="153"/>
      <c r="H176" s="153"/>
      <c r="I176" s="3"/>
      <c r="J176" s="3" t="s">
        <v>51</v>
      </c>
      <c r="K176" s="102" t="s">
        <v>66</v>
      </c>
      <c r="L176" s="153" t="s">
        <v>78</v>
      </c>
      <c r="M176" s="153"/>
      <c r="N176" s="153"/>
      <c r="O176" s="153"/>
      <c r="P176" s="153"/>
      <c r="Q176" s="153"/>
    </row>
    <row r="177" spans="1:17" x14ac:dyDescent="0.2">
      <c r="A177" s="3" t="s">
        <v>52</v>
      </c>
      <c r="B177" s="103" t="s">
        <v>66</v>
      </c>
      <c r="C177" s="153" t="s">
        <v>79</v>
      </c>
      <c r="D177" s="153"/>
      <c r="E177" s="153"/>
      <c r="F177" s="153"/>
      <c r="G177" s="153"/>
      <c r="H177" s="153"/>
      <c r="I177" s="3"/>
      <c r="J177" s="3"/>
      <c r="K177" s="102"/>
      <c r="L177" s="3"/>
      <c r="M177" s="3"/>
      <c r="N177" s="3"/>
      <c r="O177" s="3"/>
      <c r="P177" s="94"/>
      <c r="Q177" s="94"/>
    </row>
  </sheetData>
  <mergeCells count="65">
    <mergeCell ref="C177:H177"/>
    <mergeCell ref="L173:Q173"/>
    <mergeCell ref="C174:H174"/>
    <mergeCell ref="L174:Q174"/>
    <mergeCell ref="C175:H175"/>
    <mergeCell ref="L175:Q175"/>
    <mergeCell ref="C176:H176"/>
    <mergeCell ref="L176:Q176"/>
    <mergeCell ref="A164:B167"/>
    <mergeCell ref="C164:H167"/>
    <mergeCell ref="J164:K167"/>
    <mergeCell ref="L164:O167"/>
    <mergeCell ref="A169:B172"/>
    <mergeCell ref="C169:H172"/>
    <mergeCell ref="L169:Q169"/>
    <mergeCell ref="L170:Q170"/>
    <mergeCell ref="L172:Q172"/>
    <mergeCell ref="A139:A149"/>
    <mergeCell ref="O139:O149"/>
    <mergeCell ref="P139:P149"/>
    <mergeCell ref="Q139:Q149"/>
    <mergeCell ref="A151:A159"/>
    <mergeCell ref="O151:O159"/>
    <mergeCell ref="P151:P159"/>
    <mergeCell ref="Q151:Q159"/>
    <mergeCell ref="A108:A118"/>
    <mergeCell ref="O108:O118"/>
    <mergeCell ref="P108:P118"/>
    <mergeCell ref="Q108:Q118"/>
    <mergeCell ref="A119:A136"/>
    <mergeCell ref="O119:O136"/>
    <mergeCell ref="P119:P136"/>
    <mergeCell ref="Q119:Q136"/>
    <mergeCell ref="A88:A95"/>
    <mergeCell ref="O88:O95"/>
    <mergeCell ref="P88:P95"/>
    <mergeCell ref="Q88:Q95"/>
    <mergeCell ref="A97:A105"/>
    <mergeCell ref="O97:O105"/>
    <mergeCell ref="P97:P105"/>
    <mergeCell ref="Q97:Q105"/>
    <mergeCell ref="A60:A74"/>
    <mergeCell ref="O60:O74"/>
    <mergeCell ref="P60:P74"/>
    <mergeCell ref="Q60:Q74"/>
    <mergeCell ref="A77:A86"/>
    <mergeCell ref="O77:O86"/>
    <mergeCell ref="P77:P86"/>
    <mergeCell ref="Q77:Q86"/>
    <mergeCell ref="A30:A40"/>
    <mergeCell ref="O30:O40"/>
    <mergeCell ref="P30:P40"/>
    <mergeCell ref="Q30:Q40"/>
    <mergeCell ref="A42:A58"/>
    <mergeCell ref="O42:O58"/>
    <mergeCell ref="P42:P58"/>
    <mergeCell ref="Q42:Q58"/>
    <mergeCell ref="A6:A18"/>
    <mergeCell ref="O6:O18"/>
    <mergeCell ref="P6:P18"/>
    <mergeCell ref="Q6:Q18"/>
    <mergeCell ref="A21:A28"/>
    <mergeCell ref="O21:O28"/>
    <mergeCell ref="P21:P28"/>
    <mergeCell ref="Q21:Q28"/>
  </mergeCells>
  <phoneticPr fontId="1" type="noConversion"/>
  <pageMargins left="0.31496062992125984" right="0.31496062992125984" top="1.1417322834645669" bottom="0.74803149606299213" header="0.31496062992125984" footer="0.31496062992125984"/>
  <pageSetup paperSize="9" scale="97" fitToHeight="0" orientation="landscape" r:id="rId1"/>
  <headerFooter>
    <oddHeader>&amp;L&amp;G&amp;C&amp;"-,Gras"&amp;14Mise de bois de la Gruyère 2024&amp;"-,Normal"&amp;11
&amp;"-,Gras"&amp;14&amp;KFF0000Liste des bois vendus par lots&amp;R&amp;G</oddHeader>
    <oddFooter>&amp;L&amp;"-,Gras"&amp;9&amp;K513629ForêtGruyère – Rue du Centre 30, 1637 Charmey – 078 904 18 59 – contact@foretgruyere.ch&amp;"-,Normal"&amp;11&amp;K01+000
&amp;"-,Italique"&amp;9IBAN CH09 0076 8300 1370 3480 8&amp;R&amp;9&amp;P / &amp;N
&amp;D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4 F A A B Q S w M E F A A C A A g A 6 W B X W M O W j E m l A A A A 9 g A A A B I A H A B D b 2 5 m a W c v U G F j a 2 F n Z S 5 4 b W w g o h g A K K A U A A A A A A A A A A A A A A A A A A A A A A A A A A A A h Y 8 x D o I w G I W v Q r r T l m o M I T 9 l Y H G Q x M T E u D Z Q o R G K a Y v l b g 4 e y S u I U d T N 8 X 3 v G 9 6 7 X 2 + Q j V 0 b X K S x q t c p i j B F g d R l X y l d p 2 h w x z B G G Y e t K E + i l s E k a 5 u M t k p R 4 9 w 5 I c R 7 j / 0 C 9 6 Y m j N K I H I r N r m x k J 9 B H V v / l U G n r h C 4 l 4 r B / j e E M R 2 y J V y z G F M g M o V D 6 K 7 B p 7 7 P 9 g Z A P r R u M 5 E c T 5 m s g c w T y / s A f U E s D B B Q A A g A I A O l g V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p Y F d Y Q Z O u 5 C c C A A C J B A A A E w A c A E Z v c m 1 1 b G F z L 1 N l Y 3 R p b 2 4 x L m 0 g o h g A K K A U A A A A A A A A A A A A A A A A A A A A A A A A A A A A h Z P N b h o x E M f v S L z D y L 3 s S h t S k p 6 a U i k i k F R N V A R R e w C 0 M r s D u P H H 1 h 8 J E e J 9 Q l 9 j X 6 z 2 Q t M o 2 a R 7 s c f j + c 9 v x r M G M 8 u U h N F u b Z 8 0 G 8 2 G W V K N O f R W h d I 2 v V T W Q A c 4 2 g b 4 b 6 S c z t A f 9 F Y Z 8 t Y P p W 9 m S t 1 E f c a x 1 V X S o r Q m I o O P k 7 7 S a M + 1 u 0 e N k / 5 5 2 r t F i S K 4 g 3 X F D K Y z x c y k 2 h 2 9 P / o w m b N s y V C n l X Q q w r m / G V y t F T e C x A l I x 3 k C V j u M k 2 Y F d M m M x V T p B Z X M U I t O m 3 S 0 R L S e c Q e 7 H n + x K D q k 5 i Z J v j K Z d 0 g V Q K a b 8 R m 1 d L p X f k c G G g U r H z Q a 4 G w h / W J c U W g m y i 0 a 4 h N c 0 5 k v e 3 T D i u h V j u Q o T v Z 6 P X l g y 9 / W 6 x R a C f d E Y u B t Z f E C a Y 7 a R P 9 L n c B 4 H 3 H K + S i j n G r T C V 2 Z x o / w l 7 u w O e N W P + N F 7 t 9 7 q O 5 C o h d M C S D N l j D u G Y M y w y l 8 + l y 1 / b G K 5 8 L t V 5 R f A P x V v r 4 v E H I E P x D W 6 3 e A h C E j / 9 C 7 i i s Z Y j V K J Z 5 1 e 4 i S C v R X n J B 1 a d o k W a 9 9 / 9 g K a P 7 T L c o t R N 2 L / q E 4 B u W g y D D 2 I L X + m G w S W J N v 8 7 l G E E y 2 Y B 9 3 U G 0 K / x 5 + 9 C N D p Y H r 7 6 e V z s v L T / y b z Z s 1 t V 8 v q q 4 D o a y u m 9 E F A i 0 K z n 6 5 c h s Q r t A 4 z 5 A 7 y B k V 5 Y P V u C v k z J s t P z f 6 0 C h n o N x m K v y 7 U S Y q 9 J 2 7 s m p B a 2 d 9 i E L d v g 0 a H m D f X w f i m G z i Z o P J N + V P / g B Q S w E C L Q A U A A I A C A D p Y F d Y w 5 a M S a U A A A D 2 A A A A E g A A A A A A A A A A A A A A A A A A A A A A Q 2 9 u Z m l n L 1 B h Y 2 t h Z 2 U u e G 1 s U E s B A i 0 A F A A C A A g A 6 W B X W A / K 6 a u k A A A A 6 Q A A A B M A A A A A A A A A A A A A A A A A 8 Q A A A F t D b 2 5 0 Z W 5 0 X 1 R 5 c G V z X S 5 4 b W x Q S w E C L Q A U A A I A C A D p Y F d Y Q Z O u 5 C c C A A C J B A A A E w A A A A A A A A A A A A A A A A D i A Q A A R m 9 y b X V s Y X M v U 2 V j d G l v b j E u b V B L B Q Y A A A A A A w A D A M I A A A B W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H Q A A A A A A A M c d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h w b 3 J 0 X 0 x v d H M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Z p b G x U Y X J n Z X Q i I F Z h b H V l P S J z R X h w b 3 J 0 X 0 x v d H M i I C 8 + P E V u d H J 5 I F R 5 c G U 9 I k Z p b G x l Z E N v b X B s Z X R l U m V z d W x 0 V G 9 X b 3 J r c 2 h l Z X Q i I F Z h b H V l P S J s M S I g L z 4 8 R W 5 0 c n k g V H l w Z T 0 i U X V l c n l J R C I g V m F s d W U 9 I n N l Z G R l O D B l Z C 1 k Z D R k L T Q w N T c t Y m E x M y 0 3 N j h m N T k y O W N k Y z E i I C 8 + P E V u d H J 5 I F R 5 c G U 9 I l J l Y 2 9 2 Z X J 5 V G F y Z 2 V 0 U 2 h l Z X Q i I F Z h b H V l P S J z R m V 1 a W w z I i A v P j x F b n R y e S B U e X B l P S J S Z W N v d m V y e V R h c m d l d E N v b H V t b i I g V m F s d W U 9 I m w x I i A v P j x F b n R y e S B U e X B l P S J S Z W N v d m V y e V R h c m d l d F J v d y I g V m F s d W U 9 I m w y I i A v P j x F b n R y e S B U e X B l P S J M b 2 F k Z W R U b 0 F u Y W x 5 c 2 l z U 2 V y d m l j Z X M i I F Z h b H V l P S J s M C I g L z 4 8 R W 5 0 c n k g V H l w Z T 0 i R m l s b E x h c 3 R V c G R h d G V k I i B W Y W x 1 Z T 0 i Z D I w M j Q t M D I t M j N U M D g 6 N T M 6 M D Y u O D A 4 N T Y 4 M V o i I C 8 + P E V u d H J 5 I F R 5 c G U 9 I k Z p b G x D b 2 x 1 b W 5 U e X B l c y I g V m F s d W U 9 I n N B Q U F B Q U F B Q U F B Q U F B Q U F B Q U F B Q U F B Q U F B Q U F B Q U F B Q S I g L z 4 8 R W 5 0 c n k g V H l w Z T 0 i R m l s b E V y c m 9 y Q 2 9 1 b n Q i I F Z h b H V l P S J s O D k i I C 8 + P E V u d H J 5 I F R 5 c G U 9 I k Z p b G x D b 2 x 1 b W 5 O Y W 1 l c y I g V m F s d W U 9 I n N b J n F 1 b 3 Q 7 Z S Z x d W 9 0 O y w m c X V v d D t Q c m 9 w c m n D q X R h a X J l I C 8 g R m 9 1 c m 5 p c 3 N l d X I m c X V v d D s s J n F 1 b 3 Q 7 T s K w I H B s Y X F 1 L i B G b 3 V y b i 4 m c X V v d D s s J n F 1 b 3 Q 7 R X N z Z W 5 j Z S Z x d W 9 0 O y w m c X V v d D t N Z X N 1 c m U g Z H U g Z G l h b c O o d H J l J n F 1 b 3 Q 7 L C Z x d W 9 0 O 0 R p Y W 0 u I C h j b S k m c X V v d D s s J n F 1 b 3 Q 7 T G 9 u Z y 4 g c 2 F u c y A g b G E g c 3 V y L S B t Z X N 1 c m U g K G 0 p J n F 1 b 3 Q 7 L C Z x d W 9 0 O 1 Z v b C 4 g K G 0 z K S Z x d W 9 0 O y w m c X V v d D t E w 6 l k d W M u I M O p Y 2 9 y Y 2 U g K C U p J n F 1 b 3 Q 7 L C Z x d W 9 0 O 1 Z v b C 4 g c 2 9 1 c y 3 D q W N v c m N l I C h t M y k m c X V v d D s s J n F 1 b 3 Q 7 R M O p Z H V j L i B 2 b 2 x v b n R h a X J l I G R 1 I H Z l b m R l d X I g K C U g Z H U g d m 9 s L i k m c X V v d D s s J n F 1 b 3 Q 7 V m 9 s L i B u Z X Q g K G 0 z K S Z x d W 9 0 O y w m c X V v d D t R d W E t b G l 0 w 6 k m c X V v d D s s J n F 1 b 3 Q 7 U m V t Y X J x d W V z J n F 1 b 3 Q 7 L C Z x d W 9 0 O 1 J l b W F y c X V l c y B p b n R l c m 5 l c y B h d S B n c m 9 1 c G U g Z G U g d H J h d m F p b C Z x d W 9 0 O y w m c X V v d D t U e X B l I G R l I H Z l b n R l J n F 1 b 3 Q 7 L C Z x d W 9 0 O 1 R 5 c G U g Z F x 1 M D A y N 2 V u Y 2 j D q H J l J n F 1 b 3 Q 7 L C Z x d W 9 0 O 0 9 m Z n J l I G 1 p b i 4 g Q 0 h G L 2 0 z I C h z Y W 5 z I F R W Q S k m c X V v d D s s J n F 1 b 3 Q 7 T s K w I G x v d C Z x d W 9 0 O y w m c X V v d D t J Z F B l c n M g d m V u Z G V 1 c i Z x d W 9 0 O y w m c X V v d D t O w r A g Y W N o Z X R l d X I m c X V v d D s s J n F 1 b 3 Q 7 Q W N o Z X R l d X I m c X V v d D s s J n F 1 b 3 Q 7 U H J p e C B h Z G p 1 Z 8 O p I C h D S E Y v b T M p J n F 1 b 3 Q 7 L C Z x d W 9 0 O 1 B y a X g g Y m l s b G U g K E N I R i k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x M j g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V 4 c G 9 y d F 9 M b 3 R z L 0 F 1 d G 9 S Z W 1 v d m V k Q 2 9 s d W 1 u c z E u e 2 U s M H 0 m c X V v d D s s J n F 1 b 3 Q 7 U 2 V j d G l v b j E v R X h w b 3 J 0 X 0 x v d H M v Q X V 0 b 1 J l b W 9 2 Z W R D b 2 x 1 b W 5 z M S 5 7 U H J v c H J p w 6 l 0 Y W l y Z S A v I E Z v d X J u a X N z Z X V y L D F 9 J n F 1 b 3 Q 7 L C Z x d W 9 0 O 1 N l Y 3 R p b 2 4 x L 0 V 4 c G 9 y d F 9 M b 3 R z L 0 F 1 d G 9 S Z W 1 v d m V k Q 2 9 s d W 1 u c z E u e 0 7 C s C B w b G F x d S 4 g R m 9 1 c m 4 u L D J 9 J n F 1 b 3 Q 7 L C Z x d W 9 0 O 1 N l Y 3 R p b 2 4 x L 0 V 4 c G 9 y d F 9 M b 3 R z L 0 F 1 d G 9 S Z W 1 v d m V k Q 2 9 s d W 1 u c z E u e 0 V z c 2 V u Y 2 U s M 3 0 m c X V v d D s s J n F 1 b 3 Q 7 U 2 V j d G l v b j E v R X h w b 3 J 0 X 0 x v d H M v Q X V 0 b 1 J l b W 9 2 Z W R D b 2 x 1 b W 5 z M S 5 7 T W V z d X J l I G R 1 I G R p Y W 3 D q H R y Z S w 0 f S Z x d W 9 0 O y w m c X V v d D t T Z W N 0 a W 9 u M S 9 F e H B v c n R f T G 9 0 c y 9 B d X R v U m V t b 3 Z l Z E N v b H V t b n M x L n t E a W F t L i A o Y 2 0 p L D V 9 J n F 1 b 3 Q 7 L C Z x d W 9 0 O 1 N l Y 3 R p b 2 4 x L 0 V 4 c G 9 y d F 9 M b 3 R z L 0 F 1 d G 9 S Z W 1 v d m V k Q 2 9 s d W 1 u c z E u e 0 x v b m c u I H N h b n M g I G x h I H N 1 c i 0 g b W V z d X J l I C h t K S w 2 f S Z x d W 9 0 O y w m c X V v d D t T Z W N 0 a W 9 u M S 9 F e H B v c n R f T G 9 0 c y 9 B d X R v U m V t b 3 Z l Z E N v b H V t b n M x L n t W b 2 w u I C h t M y k s N 3 0 m c X V v d D s s J n F 1 b 3 Q 7 U 2 V j d G l v b j E v R X h w b 3 J 0 X 0 x v d H M v Q X V 0 b 1 J l b W 9 2 Z W R D b 2 x 1 b W 5 z M S 5 7 R M O p Z H V j L i D D q W N v c m N l I C g l K S w 4 f S Z x d W 9 0 O y w m c X V v d D t T Z W N 0 a W 9 u M S 9 F e H B v c n R f T G 9 0 c y 9 B d X R v U m V t b 3 Z l Z E N v b H V t b n M x L n t W b 2 w u I H N v d X M t w 6 l j b 3 J j Z S A o b T M p L D l 9 J n F 1 b 3 Q 7 L C Z x d W 9 0 O 1 N l Y 3 R p b 2 4 x L 0 V 4 c G 9 y d F 9 M b 3 R z L 0 F 1 d G 9 S Z W 1 v d m V k Q 2 9 s d W 1 u c z E u e 0 T D q W R 1 Y y 4 g d m 9 s b 2 5 0 Y W l y Z S B k d S B 2 Z W 5 k Z X V y I C g l I G R 1 I H Z v b C 4 p L D E w f S Z x d W 9 0 O y w m c X V v d D t T Z W N 0 a W 9 u M S 9 F e H B v c n R f T G 9 0 c y 9 B d X R v U m V t b 3 Z l Z E N v b H V t b n M x L n t W b 2 w u I G 5 l d C A o b T M p L D E x f S Z x d W 9 0 O y w m c X V v d D t T Z W N 0 a W 9 u M S 9 F e H B v c n R f T G 9 0 c y 9 B d X R v U m V t b 3 Z l Z E N v b H V t b n M x L n t R d W E t b G l 0 w 6 k s M T J 9 J n F 1 b 3 Q 7 L C Z x d W 9 0 O 1 N l Y 3 R p b 2 4 x L 0 V 4 c G 9 y d F 9 M b 3 R z L 0 F 1 d G 9 S Z W 1 v d m V k Q 2 9 s d W 1 u c z E u e 1 J l b W F y c X V l c y w x M 3 0 m c X V v d D s s J n F 1 b 3 Q 7 U 2 V j d G l v b j E v R X h w b 3 J 0 X 0 x v d H M v Q X V 0 b 1 J l b W 9 2 Z W R D b 2 x 1 b W 5 z M S 5 7 U m V t Y X J x d W V z I G l u d G V y b m V z I G F 1 I G d y b 3 V w Z S B k Z S B 0 c m F 2 Y W l s L D E 0 f S Z x d W 9 0 O y w m c X V v d D t T Z W N 0 a W 9 u M S 9 F e H B v c n R f T G 9 0 c y 9 B d X R v U m V t b 3 Z l Z E N v b H V t b n M x L n t U e X B l I G R l I H Z l b n R l L D E 1 f S Z x d W 9 0 O y w m c X V v d D t T Z W N 0 a W 9 u M S 9 F e H B v c n R f T G 9 0 c y 9 B d X R v U m V t b 3 Z l Z E N v b H V t b n M x L n t U e X B l I G R c d T A w M j d l b m N o w 6 h y Z S w x N n 0 m c X V v d D s s J n F 1 b 3 Q 7 U 2 V j d G l v b j E v R X h w b 3 J 0 X 0 x v d H M v Q X V 0 b 1 J l b W 9 2 Z W R D b 2 x 1 b W 5 z M S 5 7 T 2 Z m c m U g b W l u L i B D S E Y v b T M g K H N h b n M g V F Z B K S w x N 3 0 m c X V v d D s s J n F 1 b 3 Q 7 U 2 V j d G l v b j E v R X h w b 3 J 0 X 0 x v d H M v Q X V 0 b 1 J l b W 9 2 Z W R D b 2 x 1 b W 5 z M S 5 7 T s K w I G x v d C w x O H 0 m c X V v d D s s J n F 1 b 3 Q 7 U 2 V j d G l v b j E v R X h w b 3 J 0 X 0 x v d H M v Q X V 0 b 1 J l b W 9 2 Z W R D b 2 x 1 b W 5 z M S 5 7 S W R Q Z X J z I H Z l b m R l d X I s M T l 9 J n F 1 b 3 Q 7 L C Z x d W 9 0 O 1 N l Y 3 R p b 2 4 x L 0 V 4 c G 9 y d F 9 M b 3 R z L 0 F 1 d G 9 S Z W 1 v d m V k Q 2 9 s d W 1 u c z E u e 0 7 C s C B h Y 2 h l d G V 1 c i w y M H 0 m c X V v d D s s J n F 1 b 3 Q 7 U 2 V j d G l v b j E v R X h w b 3 J 0 X 0 x v d H M v Q X V 0 b 1 J l b W 9 2 Z W R D b 2 x 1 b W 5 z M S 5 7 Q W N o Z X R l d X I s M j F 9 J n F 1 b 3 Q 7 L C Z x d W 9 0 O 1 N l Y 3 R p b 2 4 x L 0 V 4 c G 9 y d F 9 M b 3 R z L 0 F 1 d G 9 S Z W 1 v d m V k Q 2 9 s d W 1 u c z E u e 1 B y a X g g Y W R q d W f D q S A o Q 0 h G L 2 0 z K S w y M n 0 m c X V v d D s s J n F 1 b 3 Q 7 U 2 V j d G l v b j E v R X h w b 3 J 0 X 0 x v d H M v Q X V 0 b 1 J l b W 9 2 Z W R D b 2 x 1 b W 5 z M S 5 7 U H J p e C B i a W x s Z S A o Q 0 h G K S w y M 3 0 m c X V v d D t d L C Z x d W 9 0 O 0 N v b H V t b k N v d W 5 0 J n F 1 b 3 Q 7 O j I 0 L C Z x d W 9 0 O 0 t l e U N v b H V t b k 5 h b W V z J n F 1 b 3 Q 7 O l t d L C Z x d W 9 0 O 0 N v b H V t b k l k Z W 5 0 a X R p Z X M m c X V v d D s 6 W y Z x d W 9 0 O 1 N l Y 3 R p b 2 4 x L 0 V 4 c G 9 y d F 9 M b 3 R z L 0 F 1 d G 9 S Z W 1 v d m V k Q 2 9 s d W 1 u c z E u e 2 U s M H 0 m c X V v d D s s J n F 1 b 3 Q 7 U 2 V j d G l v b j E v R X h w b 3 J 0 X 0 x v d H M v Q X V 0 b 1 J l b W 9 2 Z W R D b 2 x 1 b W 5 z M S 5 7 U H J v c H J p w 6 l 0 Y W l y Z S A v I E Z v d X J u a X N z Z X V y L D F 9 J n F 1 b 3 Q 7 L C Z x d W 9 0 O 1 N l Y 3 R p b 2 4 x L 0 V 4 c G 9 y d F 9 M b 3 R z L 0 F 1 d G 9 S Z W 1 v d m V k Q 2 9 s d W 1 u c z E u e 0 7 C s C B w b G F x d S 4 g R m 9 1 c m 4 u L D J 9 J n F 1 b 3 Q 7 L C Z x d W 9 0 O 1 N l Y 3 R p b 2 4 x L 0 V 4 c G 9 y d F 9 M b 3 R z L 0 F 1 d G 9 S Z W 1 v d m V k Q 2 9 s d W 1 u c z E u e 0 V z c 2 V u Y 2 U s M 3 0 m c X V v d D s s J n F 1 b 3 Q 7 U 2 V j d G l v b j E v R X h w b 3 J 0 X 0 x v d H M v Q X V 0 b 1 J l b W 9 2 Z W R D b 2 x 1 b W 5 z M S 5 7 T W V z d X J l I G R 1 I G R p Y W 3 D q H R y Z S w 0 f S Z x d W 9 0 O y w m c X V v d D t T Z W N 0 a W 9 u M S 9 F e H B v c n R f T G 9 0 c y 9 B d X R v U m V t b 3 Z l Z E N v b H V t b n M x L n t E a W F t L i A o Y 2 0 p L D V 9 J n F 1 b 3 Q 7 L C Z x d W 9 0 O 1 N l Y 3 R p b 2 4 x L 0 V 4 c G 9 y d F 9 M b 3 R z L 0 F 1 d G 9 S Z W 1 v d m V k Q 2 9 s d W 1 u c z E u e 0 x v b m c u I H N h b n M g I G x h I H N 1 c i 0 g b W V z d X J l I C h t K S w 2 f S Z x d W 9 0 O y w m c X V v d D t T Z W N 0 a W 9 u M S 9 F e H B v c n R f T G 9 0 c y 9 B d X R v U m V t b 3 Z l Z E N v b H V t b n M x L n t W b 2 w u I C h t M y k s N 3 0 m c X V v d D s s J n F 1 b 3 Q 7 U 2 V j d G l v b j E v R X h w b 3 J 0 X 0 x v d H M v Q X V 0 b 1 J l b W 9 2 Z W R D b 2 x 1 b W 5 z M S 5 7 R M O p Z H V j L i D D q W N v c m N l I C g l K S w 4 f S Z x d W 9 0 O y w m c X V v d D t T Z W N 0 a W 9 u M S 9 F e H B v c n R f T G 9 0 c y 9 B d X R v U m V t b 3 Z l Z E N v b H V t b n M x L n t W b 2 w u I H N v d X M t w 6 l j b 3 J j Z S A o b T M p L D l 9 J n F 1 b 3 Q 7 L C Z x d W 9 0 O 1 N l Y 3 R p b 2 4 x L 0 V 4 c G 9 y d F 9 M b 3 R z L 0 F 1 d G 9 S Z W 1 v d m V k Q 2 9 s d W 1 u c z E u e 0 T D q W R 1 Y y 4 g d m 9 s b 2 5 0 Y W l y Z S B k d S B 2 Z W 5 k Z X V y I C g l I G R 1 I H Z v b C 4 p L D E w f S Z x d W 9 0 O y w m c X V v d D t T Z W N 0 a W 9 u M S 9 F e H B v c n R f T G 9 0 c y 9 B d X R v U m V t b 3 Z l Z E N v b H V t b n M x L n t W b 2 w u I G 5 l d C A o b T M p L D E x f S Z x d W 9 0 O y w m c X V v d D t T Z W N 0 a W 9 u M S 9 F e H B v c n R f T G 9 0 c y 9 B d X R v U m V t b 3 Z l Z E N v b H V t b n M x L n t R d W E t b G l 0 w 6 k s M T J 9 J n F 1 b 3 Q 7 L C Z x d W 9 0 O 1 N l Y 3 R p b 2 4 x L 0 V 4 c G 9 y d F 9 M b 3 R z L 0 F 1 d G 9 S Z W 1 v d m V k Q 2 9 s d W 1 u c z E u e 1 J l b W F y c X V l c y w x M 3 0 m c X V v d D s s J n F 1 b 3 Q 7 U 2 V j d G l v b j E v R X h w b 3 J 0 X 0 x v d H M v Q X V 0 b 1 J l b W 9 2 Z W R D b 2 x 1 b W 5 z M S 5 7 U m V t Y X J x d W V z I G l u d G V y b m V z I G F 1 I G d y b 3 V w Z S B k Z S B 0 c m F 2 Y W l s L D E 0 f S Z x d W 9 0 O y w m c X V v d D t T Z W N 0 a W 9 u M S 9 F e H B v c n R f T G 9 0 c y 9 B d X R v U m V t b 3 Z l Z E N v b H V t b n M x L n t U e X B l I G R l I H Z l b n R l L D E 1 f S Z x d W 9 0 O y w m c X V v d D t T Z W N 0 a W 9 u M S 9 F e H B v c n R f T G 9 0 c y 9 B d X R v U m V t b 3 Z l Z E N v b H V t b n M x L n t U e X B l I G R c d T A w M j d l b m N o w 6 h y Z S w x N n 0 m c X V v d D s s J n F 1 b 3 Q 7 U 2 V j d G l v b j E v R X h w b 3 J 0 X 0 x v d H M v Q X V 0 b 1 J l b W 9 2 Z W R D b 2 x 1 b W 5 z M S 5 7 T 2 Z m c m U g b W l u L i B D S E Y v b T M g K H N h b n M g V F Z B K S w x N 3 0 m c X V v d D s s J n F 1 b 3 Q 7 U 2 V j d G l v b j E v R X h w b 3 J 0 X 0 x v d H M v Q X V 0 b 1 J l b W 9 2 Z W R D b 2 x 1 b W 5 z M S 5 7 T s K w I G x v d C w x O H 0 m c X V v d D s s J n F 1 b 3 Q 7 U 2 V j d G l v b j E v R X h w b 3 J 0 X 0 x v d H M v Q X V 0 b 1 J l b W 9 2 Z W R D b 2 x 1 b W 5 z M S 5 7 S W R Q Z X J z I H Z l b m R l d X I s M T l 9 J n F 1 b 3 Q 7 L C Z x d W 9 0 O 1 N l Y 3 R p b 2 4 x L 0 V 4 c G 9 y d F 9 M b 3 R z L 0 F 1 d G 9 S Z W 1 v d m V k Q 2 9 s d W 1 u c z E u e 0 7 C s C B h Y 2 h l d G V 1 c i w y M H 0 m c X V v d D s s J n F 1 b 3 Q 7 U 2 V j d G l v b j E v R X h w b 3 J 0 X 0 x v d H M v Q X V 0 b 1 J l b W 9 2 Z W R D b 2 x 1 b W 5 z M S 5 7 Q W N o Z X R l d X I s M j F 9 J n F 1 b 3 Q 7 L C Z x d W 9 0 O 1 N l Y 3 R p b 2 4 x L 0 V 4 c G 9 y d F 9 M b 3 R z L 0 F 1 d G 9 S Z W 1 v d m V k Q 2 9 s d W 1 u c z E u e 1 B y a X g g Y W R q d W f D q S A o Q 0 h G L 2 0 z K S w y M n 0 m c X V v d D s s J n F 1 b 3 Q 7 U 2 V j d G l v b j E v R X h w b 3 J 0 X 0 x v d H M v Q X V 0 b 1 J l b W 9 2 Z W R D b 2 x 1 b W 5 z M S 5 7 U H J p e C B i a W x s Z S A o Q 0 h G K S w y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V 4 c G 9 y d F 9 M b 3 R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c G 9 y d F 9 M b 3 R z L 0 x p c 3 R l X 2 9 y Z 2 F u a X N h d G V 1 c n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e H B v c n R f T G 9 0 c y 9 Q c m V t a S V D M y V B O H J l c y U y M G x p Z 2 5 l c y U y M H N 1 c H B y a W 0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c G 9 y d F 9 M b 3 R z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e H B v c n R f T G 9 0 c y 9 M a W d u Z X M l M j B m a W x 0 c i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h w b 3 J 0 X 0 x v d H M v T G l n b m V z J T I w Z m l s d H I l Q z M l Q T l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e H B v c n R f T G 9 0 c y 9 D b 2 x v b m 5 l c y U y M H J l b m 9 t b S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h w b 3 J 0 X 0 x v d H M v Q 2 9 s b 2 5 u Z X M l M j B y Z W 5 v b W 0 l Q z M l Q T l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e H B v c n R f T G 9 0 c y 9 D b 2 x v b m 5 l c y U y M H N 1 c H B y a W 0 l Q z M l Q T l l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X K r 3 n J n A F T J I 2 s w I b 9 O h 3 A A A A A A I A A A A A A B B m A A A A A Q A A I A A A A C C f c y 6 R W u u u 4 4 o W C n m q Y x y v j A j z 1 J E / g Z X 6 j o a n f K h p A A A A A A 6 A A A A A A g A A I A A A A B P e C d 9 B 2 2 3 2 o m g j o b G E a s u f H 7 q a r n f z y R / h 3 t j c T C 0 s U A A A A K C J n V 4 7 o 2 U 9 Y 4 l i n w H p 9 j 4 N 3 L G I 0 Z A R J q 9 E 5 / k O h V e D o 9 0 h s 2 v q g 0 v / 9 I Z o e L a P 8 1 I z R 7 t T s 0 4 e Y 4 y 2 g w y d K v k k Y s A I 8 X E d k n s V R W / G B s J j Q A A A A I B / Z b v X F X M 2 i o H W L x W M Y i q s f O I 3 o 0 v u Z 5 Y R 0 L d N G 2 B y s Y h y 9 0 W 8 R z K p + F N G J A A N i b H 8 V C x p E S 4 7 R I W F + J P I I C A = < / D a t a M a s h u p > 
</file>

<file path=customXml/itemProps1.xml><?xml version="1.0" encoding="utf-8"?>
<ds:datastoreItem xmlns:ds="http://schemas.openxmlformats.org/officeDocument/2006/customXml" ds:itemID="{6964C63B-28C0-41EE-8E22-445DE22BC32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Pipoz</dc:creator>
  <cp:lastModifiedBy>Val Services &amp; Créations</cp:lastModifiedBy>
  <dcterms:created xsi:type="dcterms:W3CDTF">2024-02-23T11:06:46Z</dcterms:created>
  <dcterms:modified xsi:type="dcterms:W3CDTF">2024-02-23T14:59:01Z</dcterms:modified>
</cp:coreProperties>
</file>